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Dashboard" sheetId="2" state="visible" r:id="rId4"/>
    <sheet name="Lists" sheetId="3" state="visible" r:id="rId5"/>
    <sheet name="Trade Log" sheetId="4" state="visible" r:id="rId6"/>
  </sheets>
  <definedNames>
    <definedName function="false" hidden="true" localSheetId="3" name="_xlnm._FilterDatabase" vbProcedure="false">'Trade Log'!$A$3:$X$303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<sst xmlns="http://schemas.openxmlformats.org/spreadsheetml/2006/main" count="200" uniqueCount="141">
  <si>
    <t xml:space="preserve">FiFi's Playbook — Trade Journal</t>
  </si>
  <si>
    <t xml:space="preserve">Only Qualified Trades Pass.</t>
  </si>
  <si>
    <t xml:space="preserve">What this is</t>
  </si>
  <si>
    <t xml:space="preserve">A journal built around the playbook, not a generic spreadsheet. Every column here exists because one of the modules asks for it — the conviction tiers come from Module Two, the setup names from Modules Ten to Twelve, and the two columns that matter most, "Followed plan?" and "Mistake tag", come from Module One. Fill it in honestly and it will tell you things about your trading that no indicator can.</t>
  </si>
  <si>
    <t xml:space="preserve">How to use it</t>
  </si>
  <si>
    <t xml:space="preserve">1.  Fill in the blue columns on the Trade Log. Everything in black calculates itself — don't type over it.</t>
  </si>
  <si>
    <t xml:space="preserve">2.  Log the trade when you take it, not at the end of the week. The point is to capture what you were thinking, and that is gone by Friday.</t>
  </si>
  <si>
    <t xml:space="preserve">3.  Answer "Followed plan?" before you look at the P/L. A winner taken off-plan is still a process failure, and it is the one people lie to themselves about.</t>
  </si>
  <si>
    <t xml:space="preserve">4.  Read the Dashboard after every twenty or thirty trades. Fewer than that and you are reading noise.</t>
  </si>
  <si>
    <t xml:space="preserve">The three numbers to take back to the site</t>
  </si>
  <si>
    <t xml:space="preserve">Once you have thirty or so trades logged, the Dashboard gives you your real win rate, your real average win in R and your real average loss in R. Type those three into the Expectancy and Equity Curve calculators in Module Two of the playbook. That is the difference between guessing at your edge and measuring it — and the drawdown the simulator shows you is then your drawdown, not a textbook one.</t>
  </si>
  <si>
    <t xml:space="preserve">fifisplaybook  ·  Module Two — Risk Management</t>
  </si>
  <si>
    <t xml:space="preserve">The one habit that makes this work</t>
  </si>
  <si>
    <t xml:space="preserve">Write the "What I saw" and "Lesson" cells in your own words, in full sentences, while the trade is fresh. Numbers tell you what happened. Those two columns are the only place that records why — and reading six months of them back is the single most useful hour a developing trader can spend.</t>
  </si>
  <si>
    <t xml:space="preserve">Educational use only. Nothing in this file is financial advice. Trading involves substantial risk of loss.</t>
  </si>
  <si>
    <t xml:space="preserve">DASHBOARD</t>
  </si>
  <si>
    <t xml:space="preserve">Everything here reads from the Trade Log. Nothing to fill in.</t>
  </si>
  <si>
    <t xml:space="preserve">YOUR EDGE, MEASURED</t>
  </si>
  <si>
    <t xml:space="preserve">BY SETUP</t>
  </si>
  <si>
    <t xml:space="preserve">Trades logged</t>
  </si>
  <si>
    <t xml:space="preserve">Setup</t>
  </si>
  <si>
    <t xml:space="preserve">N</t>
  </si>
  <si>
    <t xml:space="preserve">Win %</t>
  </si>
  <si>
    <t xml:space="preserve">Avg R</t>
  </si>
  <si>
    <t xml:space="preserve">Total R</t>
  </si>
  <si>
    <t xml:space="preserve">Win rate</t>
  </si>
  <si>
    <t xml:space="preserve">→ paste into the site's calculators</t>
  </si>
  <si>
    <t xml:space="preserve">Bull flag</t>
  </si>
  <si>
    <t xml:space="preserve">Average win</t>
  </si>
  <si>
    <t xml:space="preserve">Bear flag</t>
  </si>
  <si>
    <t xml:space="preserve">Average loss</t>
  </si>
  <si>
    <t xml:space="preserve">Cup &amp; handle</t>
  </si>
  <si>
    <t xml:space="preserve">Expectancy per trade</t>
  </si>
  <si>
    <t xml:space="preserve">what one trade is worth, on average</t>
  </si>
  <si>
    <t xml:space="preserve">Double bottom (W)</t>
  </si>
  <si>
    <t xml:space="preserve">Breakeven win rate needed</t>
  </si>
  <si>
    <t xml:space="preserve">at your current win/loss ratio</t>
  </si>
  <si>
    <t xml:space="preserve">Double top (M)</t>
  </si>
  <si>
    <t xml:space="preserve">Total R banked</t>
  </si>
  <si>
    <t xml:space="preserve">Head &amp; shoulders</t>
  </si>
  <si>
    <t xml:space="preserve">Total P/L</t>
  </si>
  <si>
    <t xml:space="preserve">Ascending triangle</t>
  </si>
  <si>
    <t xml:space="preserve">Profit factor</t>
  </si>
  <si>
    <t xml:space="preserve">above 1.00 is profitable</t>
  </si>
  <si>
    <t xml:space="preserve">Descending triangle</t>
  </si>
  <si>
    <t xml:space="preserve">Falling wedge</t>
  </si>
  <si>
    <t xml:space="preserve">WHAT YOU HAD TO SURVIVE</t>
  </si>
  <si>
    <t xml:space="preserve">Breakout — new high</t>
  </si>
  <si>
    <t xml:space="preserve">Deepest drawdown</t>
  </si>
  <si>
    <t xml:space="preserve">peak to trough, in R</t>
  </si>
  <si>
    <t xml:space="preserve">Breakout retest</t>
  </si>
  <si>
    <t xml:space="preserve">Longest losing streak</t>
  </si>
  <si>
    <t xml:space="preserve">in a row</t>
  </si>
  <si>
    <t xml:space="preserve">ORB</t>
  </si>
  <si>
    <t xml:space="preserve">Longest winning streak</t>
  </si>
  <si>
    <t xml:space="preserve">Demand zone</t>
  </si>
  <si>
    <t xml:space="preserve">Best trade</t>
  </si>
  <si>
    <t xml:space="preserve">Supply zone</t>
  </si>
  <si>
    <t xml:space="preserve">Worst trade</t>
  </si>
  <si>
    <t xml:space="preserve">EMA reclaim</t>
  </si>
  <si>
    <t xml:space="preserve">Largest risk actually taken</t>
  </si>
  <si>
    <t xml:space="preserve">Module Two says keep this under 2%</t>
  </si>
  <si>
    <t xml:space="preserve">Ignition candle</t>
  </si>
  <si>
    <t xml:space="preserve">Gamma wall reaction</t>
  </si>
  <si>
    <t xml:space="preserve">PROCESS — THE PART THAT PAYS</t>
  </si>
  <si>
    <t xml:space="preserve">Other</t>
  </si>
  <si>
    <t xml:space="preserve">Trades that followed the plan</t>
  </si>
  <si>
    <t xml:space="preserve">Expectancy when you followed it</t>
  </si>
  <si>
    <t xml:space="preserve">WHAT EACH MISTAKE COSTS</t>
  </si>
  <si>
    <t xml:space="preserve">Expectancy when you did not</t>
  </si>
  <si>
    <t xml:space="preserve">Mistake tag</t>
  </si>
  <si>
    <t xml:space="preserve">R given away breaking your own rules</t>
  </si>
  <si>
    <t xml:space="preserve">the cheapest money you will ever find</t>
  </si>
  <si>
    <t xml:space="preserve">None — clean</t>
  </si>
  <si>
    <t xml:space="preserve">Clean trades logged</t>
  </si>
  <si>
    <t xml:space="preserve">Chased / FOMO entry</t>
  </si>
  <si>
    <t xml:space="preserve">Revenge trade</t>
  </si>
  <si>
    <t xml:space="preserve">Thirty trades is the minimum before any of this means anything. Below that you are reading luck.</t>
  </si>
  <si>
    <t xml:space="preserve">Moved the stop</t>
  </si>
  <si>
    <t xml:space="preserve">Oversized</t>
  </si>
  <si>
    <t xml:space="preserve">No volume confirmation</t>
  </si>
  <si>
    <t xml:space="preserve">Entered before the level</t>
  </si>
  <si>
    <t xml:space="preserve">Exited early out of fear</t>
  </si>
  <si>
    <t xml:space="preserve">Held past the target</t>
  </si>
  <si>
    <t xml:space="preserve">Traded midday chop</t>
  </si>
  <si>
    <t xml:space="preserve">Ignored the earnings date</t>
  </si>
  <si>
    <t xml:space="preserve">Traded the first ten minutes</t>
  </si>
  <si>
    <t xml:space="preserve">Broke a written rule</t>
  </si>
  <si>
    <t xml:space="preserve">BY CONVICTION TIER</t>
  </si>
  <si>
    <t xml:space="preserve">Tier</t>
  </si>
  <si>
    <t xml:space="preserve">Tier 1 — High conviction</t>
  </si>
  <si>
    <t xml:space="preserve">Tier 2 — Scale-in</t>
  </si>
  <si>
    <t xml:space="preserve">Tier 3 — Reduced conviction</t>
  </si>
  <si>
    <t xml:space="preserve">Tier 4 — Lotto</t>
  </si>
  <si>
    <t xml:space="preserve">Market regime</t>
  </si>
  <si>
    <t xml:space="preserve">Conviction tier</t>
  </si>
  <si>
    <t xml:space="preserve">Direction</t>
  </si>
  <si>
    <t xml:space="preserve">Instrument</t>
  </si>
  <si>
    <t xml:space="preserve">Followed plan?</t>
  </si>
  <si>
    <t xml:space="preserve">Trending up</t>
  </si>
  <si>
    <t xml:space="preserve">Long</t>
  </si>
  <si>
    <t xml:space="preserve">Shares</t>
  </si>
  <si>
    <t xml:space="preserve">Yes</t>
  </si>
  <si>
    <t xml:space="preserve">Trending down</t>
  </si>
  <si>
    <t xml:space="preserve">Short</t>
  </si>
  <si>
    <t xml:space="preserve">Call option</t>
  </si>
  <si>
    <t xml:space="preserve">No</t>
  </si>
  <si>
    <t xml:space="preserve">Choppy / range</t>
  </si>
  <si>
    <t xml:space="preserve">Put option</t>
  </si>
  <si>
    <t xml:space="preserve">Extended</t>
  </si>
  <si>
    <t xml:space="preserve">ETF</t>
  </si>
  <si>
    <t xml:space="preserve">Unclear</t>
  </si>
  <si>
    <t xml:space="preserve">Futures</t>
  </si>
  <si>
    <t xml:space="preserve">TRADE LOG</t>
  </si>
  <si>
    <t xml:space="preserve">Blue headers = you type here.   Black headers = calculated, leave alone.   Row 4 is an example — overwrite it with your first trade.</t>
  </si>
  <si>
    <t xml:space="preserve">#</t>
  </si>
  <si>
    <t xml:space="preserve">Date</t>
  </si>
  <si>
    <t xml:space="preserve">Ticker</t>
  </si>
  <si>
    <t xml:space="preserve">Account equity</t>
  </si>
  <si>
    <t xml:space="preserve">Planned risk %</t>
  </si>
  <si>
    <t xml:space="preserve">Entry</t>
  </si>
  <si>
    <t xml:space="preserve">Stop</t>
  </si>
  <si>
    <t xml:space="preserve">Target</t>
  </si>
  <si>
    <t xml:space="preserve">Size</t>
  </si>
  <si>
    <t xml:space="preserve">Exit</t>
  </si>
  <si>
    <t xml:space="preserve">$ Risk</t>
  </si>
  <si>
    <t xml:space="preserve">$ P/L</t>
  </si>
  <si>
    <t xml:space="preserve">R multiple</t>
  </si>
  <si>
    <t xml:space="preserve">Planned R:R</t>
  </si>
  <si>
    <t xml:space="preserve">Actual risk %</t>
  </si>
  <si>
    <t xml:space="preserve">What I saw</t>
  </si>
  <si>
    <t xml:space="preserve">Lesson</t>
  </si>
  <si>
    <t xml:space="preserve">Cum R</t>
  </si>
  <si>
    <t xml:space="preserve">Peak R</t>
  </si>
  <si>
    <t xml:space="preserve">Drawdown R</t>
  </si>
  <si>
    <t xml:space="preserve">Loss streak</t>
  </si>
  <si>
    <t xml:space="preserve">Win streak</t>
  </si>
  <si>
    <t xml:space="preserve">2026-08-24</t>
  </si>
  <si>
    <t xml:space="preserve">NVDA</t>
  </si>
  <si>
    <t xml:space="preserve">Broke the 180 shelf on heavy volume Thursday, pulled back into it Friday on lighter volume and held. Entered on the reclaim candle.</t>
  </si>
  <si>
    <t xml:space="preserve">Waiting for the retest instead of chasing the breakout candle got me a stop half the size, which is the whole trade.</t>
  </si>
</sst>
</file>

<file path=xl/styles.xml><?xml version="1.0" encoding="utf-8"?>
<styleSheet xmlns="http://schemas.openxmlformats.org/spreadsheetml/2006/main">
  <numFmts count="14">
    <numFmt numFmtId="164" formatCode="General"/>
    <numFmt numFmtId="165" formatCode="#,##0"/>
    <numFmt numFmtId="166" formatCode="0.0%"/>
    <numFmt numFmtId="167" formatCode="0%"/>
    <numFmt numFmtId="168" formatCode="0.00"/>
    <numFmt numFmtId="169" formatCode="0.00;[RED]\-0.00"/>
    <numFmt numFmtId="170" formatCode="0.00\R"/>
    <numFmt numFmtId="171" formatCode="0.00\R;[RED]\-0.00\R"/>
    <numFmt numFmtId="172" formatCode="\$#,##0.00;[RED]&quot;($&quot;#,##0.00\)"/>
    <numFmt numFmtId="173" formatCode="0"/>
    <numFmt numFmtId="174" formatCode="General"/>
    <numFmt numFmtId="175" formatCode="yyyy\-mm\-dd"/>
    <numFmt numFmtId="176" formatCode="\$#,##0"/>
    <numFmt numFmtId="177" formatCode="\$#,##0.00"/>
  </numFmts>
  <fonts count="30">
    <font>
      <sz val="11"/>
      <color theme="1"/>
      <name val="Calibri"/>
      <family val="2"/>
      <charset val="1"/>
    </font>
    <font>
      <sz val="10"/>
      <name val="Arial"/>
      <family val="0"/>
    </font>
    <font>
      <sz val="10"/>
      <name val="Arial"/>
      <family val="0"/>
    </font>
    <font>
      <sz val="10"/>
      <name val="Arial"/>
      <family val="0"/>
    </font>
    <font>
      <b val="true"/>
      <sz val="20"/>
      <color rgb="FF0C0C0D"/>
      <name val="Arial"/>
      <family val="0"/>
      <charset val="1"/>
    </font>
    <font>
      <b val="true"/>
      <sz val="10"/>
      <color rgb="FFA67C14"/>
      <name val="Arial"/>
      <family val="0"/>
      <charset val="1"/>
    </font>
    <font>
      <b val="true"/>
      <sz val="13"/>
      <color rgb="FF0C0C0D"/>
      <name val="Arial"/>
      <family val="0"/>
      <charset val="1"/>
    </font>
    <font>
      <sz val="11"/>
      <color rgb="FF1A1A1C"/>
      <name val="Arial"/>
      <family val="0"/>
      <charset val="1"/>
    </font>
    <font>
      <sz val="9"/>
      <color rgb="FF767680"/>
      <name val="Arial"/>
      <family val="0"/>
      <charset val="1"/>
    </font>
    <font>
      <b val="true"/>
      <sz val="16"/>
      <color rgb="FF0C0C0D"/>
      <name val="Arial"/>
      <family val="0"/>
      <charset val="1"/>
    </font>
    <font>
      <i val="true"/>
      <sz val="9"/>
      <color rgb="FF4A4A52"/>
      <name val="Arial"/>
      <family val="0"/>
      <charset val="1"/>
    </font>
    <font>
      <b val="true"/>
      <sz val="11"/>
      <color rgb="FFFFFFFF"/>
      <name val="Arial"/>
      <family val="0"/>
      <charset val="1"/>
    </font>
    <font>
      <sz val="10"/>
      <color rgb="FF4A4A52"/>
      <name val="Arial"/>
      <family val="0"/>
      <charset val="1"/>
    </font>
    <font>
      <b val="true"/>
      <sz val="10"/>
      <color rgb="FF1A1A1C"/>
      <name val="Arial"/>
      <family val="0"/>
      <charset val="1"/>
    </font>
    <font>
      <b val="true"/>
      <sz val="9"/>
      <color rgb="FF4A4A52"/>
      <name val="Arial"/>
      <family val="0"/>
      <charset val="1"/>
    </font>
    <font>
      <b val="true"/>
      <sz val="12"/>
      <color rgb="FFA67C14"/>
      <name val="Arial"/>
      <family val="0"/>
      <charset val="1"/>
    </font>
    <font>
      <i val="true"/>
      <sz val="8"/>
      <color rgb="FF767680"/>
      <name val="Arial"/>
      <family val="0"/>
      <charset val="1"/>
    </font>
    <font>
      <sz val="9"/>
      <color rgb="FF1A1A1C"/>
      <name val="Arial"/>
      <family val="0"/>
      <charset val="1"/>
    </font>
    <font>
      <sz val="9"/>
      <name val="Arial"/>
      <family val="0"/>
      <charset val="1"/>
    </font>
    <font>
      <i val="true"/>
      <sz val="9"/>
      <color rgb="FF767680"/>
      <name val="Arial"/>
      <family val="0"/>
      <charset val="1"/>
    </font>
    <font>
      <b val="true"/>
      <sz val="18"/>
      <color rgb="FF000000"/>
      <name val="Calibri"/>
      <family val="2"/>
    </font>
    <font>
      <sz val="10"/>
      <color rgb="FF000000"/>
      <name val="Calibri"/>
      <family val="2"/>
    </font>
    <font>
      <b val="true"/>
      <sz val="10"/>
      <color rgb="FF000000"/>
      <name val="Calibri"/>
      <family val="2"/>
    </font>
    <font>
      <b val="true"/>
      <sz val="10"/>
      <color rgb="FFFFFFFF"/>
      <name val="Arial"/>
      <family val="0"/>
      <charset val="1"/>
    </font>
    <font>
      <sz val="10"/>
      <name val="Arial"/>
      <family val="0"/>
      <charset val="1"/>
    </font>
    <font>
      <b val="true"/>
      <sz val="10"/>
      <color rgb="FFD4A72C"/>
      <name val="Arial"/>
      <family val="0"/>
      <charset val="1"/>
    </font>
    <font>
      <i val="true"/>
      <sz val="10"/>
      <color rgb="FF1A1A1C"/>
      <name val="Arial"/>
      <family val="0"/>
      <charset val="1"/>
    </font>
    <font>
      <i val="true"/>
      <sz val="10"/>
      <color rgb="FF0000FF"/>
      <name val="Arial"/>
      <family val="0"/>
      <charset val="1"/>
    </font>
    <font>
      <sz val="10"/>
      <color rgb="FF1A1A1C"/>
      <name val="Arial"/>
      <family val="0"/>
      <charset val="1"/>
    </font>
    <font>
      <sz val="10"/>
      <color rgb="FF0000FF"/>
      <name val="Arial"/>
      <family val="0"/>
      <charset val="1"/>
    </font>
  </fonts>
  <fills count="5">
    <fill>
      <patternFill patternType="none"/>
    </fill>
    <fill>
      <patternFill patternType="gray125"/>
    </fill>
    <fill>
      <patternFill patternType="solid">
        <fgColor rgb="FF0C0C0D"/>
        <bgColor rgb="FF000000"/>
      </patternFill>
    </fill>
    <fill>
      <patternFill patternType="solid">
        <fgColor rgb="FFF4EDE0"/>
        <bgColor rgb="FFFDE7E5"/>
      </patternFill>
    </fill>
    <fill>
      <patternFill patternType="solid">
        <fgColor rgb="FFFAF8F4"/>
        <bgColor rgb="FFFFFFFF"/>
      </patternFill>
    </fill>
  </fills>
  <borders count="4">
    <border diagonalUp="false" diagonalDown="false">
      <left/>
      <right/>
      <top/>
      <bottom/>
      <diagonal/>
    </border>
    <border diagonalUp="false" diagonalDown="false">
      <left/>
      <right/>
      <top/>
      <bottom style="thin">
        <color rgb="FFE6E2DA"/>
      </bottom>
      <diagonal/>
    </border>
    <border diagonalUp="false" diagonalDown="false">
      <left/>
      <right/>
      <top/>
      <bottom style="thin">
        <color rgb="FFD5CFC3"/>
      </bottom>
      <diagonal/>
    </border>
    <border diagonalUp="false" diagonalDown="false">
      <left/>
      <right/>
      <top/>
      <bottom style="medium">
        <color rgb="FFD4A72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2" borderId="0" xfId="0" applyFont="true" applyBorder="false" applyAlignment="true" applyProtection="false">
      <alignment horizontal="general" vertical="center" textRotation="0" wrapText="false" indent="1"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12" fillId="0" borderId="1" xfId="0" applyFont="true" applyBorder="true" applyAlignment="true" applyProtection="false">
      <alignment horizontal="general" vertical="center" textRotation="0" wrapText="false" indent="1" shrinkToFit="false"/>
      <protection locked="true" hidden="false"/>
    </xf>
    <xf numFmtId="165" fontId="13" fillId="0" borderId="1" xfId="0" applyFont="true" applyBorder="true" applyAlignment="true" applyProtection="false">
      <alignment horizontal="right" vertical="center" textRotation="0" wrapText="false" indent="0" shrinkToFit="false"/>
      <protection locked="true" hidden="false"/>
    </xf>
    <xf numFmtId="164" fontId="14" fillId="0" borderId="2" xfId="0" applyFont="true" applyBorder="true" applyAlignment="true" applyProtection="false">
      <alignment horizontal="left" vertical="bottom" textRotation="0" wrapText="false" indent="0" shrinkToFit="false"/>
      <protection locked="true" hidden="false"/>
    </xf>
    <xf numFmtId="164" fontId="14" fillId="0" borderId="2" xfId="0" applyFont="true" applyBorder="true" applyAlignment="true" applyProtection="false">
      <alignment horizontal="right" vertical="bottom" textRotation="0" wrapText="false" indent="0" shrinkToFit="false"/>
      <protection locked="true" hidden="false"/>
    </xf>
    <xf numFmtId="164" fontId="13" fillId="3" borderId="1" xfId="0" applyFont="true" applyBorder="true" applyAlignment="true" applyProtection="false">
      <alignment horizontal="general" vertical="center" textRotation="0" wrapText="false" indent="1" shrinkToFit="false"/>
      <protection locked="true" hidden="false"/>
    </xf>
    <xf numFmtId="166" fontId="15" fillId="3" borderId="1" xfId="0" applyFont="true" applyBorder="true" applyAlignment="true" applyProtection="false">
      <alignment horizontal="right" vertical="center"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1" xfId="0" applyFont="true" applyBorder="true" applyAlignment="false" applyProtection="false">
      <alignment horizontal="general" vertical="bottom" textRotation="0" wrapText="false" indent="0" shrinkToFit="false"/>
      <protection locked="true" hidden="false"/>
    </xf>
    <xf numFmtId="165" fontId="18" fillId="0" borderId="1" xfId="0" applyFont="true" applyBorder="true" applyAlignment="true" applyProtection="false">
      <alignment horizontal="right" vertical="bottom" textRotation="0" wrapText="false" indent="0" shrinkToFit="false"/>
      <protection locked="true" hidden="false"/>
    </xf>
    <xf numFmtId="167" fontId="18" fillId="0" borderId="1" xfId="0" applyFont="true" applyBorder="true" applyAlignment="true" applyProtection="false">
      <alignment horizontal="right" vertical="bottom" textRotation="0" wrapText="false" indent="0" shrinkToFit="false"/>
      <protection locked="true" hidden="false"/>
    </xf>
    <xf numFmtId="168" fontId="18" fillId="0" borderId="1" xfId="0" applyFont="true" applyBorder="true" applyAlignment="true" applyProtection="false">
      <alignment horizontal="right" vertical="bottom" textRotation="0" wrapText="false" indent="0" shrinkToFit="false"/>
      <protection locked="true" hidden="false"/>
    </xf>
    <xf numFmtId="169" fontId="18" fillId="0" borderId="1" xfId="0" applyFont="true" applyBorder="true" applyAlignment="true" applyProtection="false">
      <alignment horizontal="right" vertical="bottom" textRotation="0" wrapText="false" indent="0" shrinkToFit="false"/>
      <protection locked="true" hidden="false"/>
    </xf>
    <xf numFmtId="170" fontId="15" fillId="3" borderId="1" xfId="0" applyFont="true" applyBorder="true" applyAlignment="true" applyProtection="false">
      <alignment horizontal="right" vertical="center" textRotation="0" wrapText="false" indent="0" shrinkToFit="false"/>
      <protection locked="true" hidden="false"/>
    </xf>
    <xf numFmtId="171" fontId="15" fillId="3" borderId="1" xfId="0" applyFont="true" applyBorder="true" applyAlignment="true" applyProtection="false">
      <alignment horizontal="right" vertical="center" textRotation="0" wrapText="false" indent="0" shrinkToFit="false"/>
      <protection locked="true" hidden="false"/>
    </xf>
    <xf numFmtId="166" fontId="13" fillId="0" borderId="1" xfId="0" applyFont="true" applyBorder="true" applyAlignment="true" applyProtection="false">
      <alignment horizontal="right" vertical="center" textRotation="0" wrapText="false" indent="0" shrinkToFit="false"/>
      <protection locked="true" hidden="false"/>
    </xf>
    <xf numFmtId="171" fontId="13" fillId="0" borderId="1" xfId="0" applyFont="true" applyBorder="true" applyAlignment="true" applyProtection="false">
      <alignment horizontal="right" vertical="center" textRotation="0" wrapText="false" indent="0" shrinkToFit="false"/>
      <protection locked="true" hidden="false"/>
    </xf>
    <xf numFmtId="172" fontId="13" fillId="0" borderId="1" xfId="0" applyFont="true" applyBorder="true" applyAlignment="true" applyProtection="false">
      <alignment horizontal="right" vertical="center" textRotation="0" wrapText="false" indent="0" shrinkToFit="false"/>
      <protection locked="true" hidden="false"/>
    </xf>
    <xf numFmtId="168" fontId="13" fillId="0" borderId="1" xfId="0" applyFont="true" applyBorder="true" applyAlignment="true" applyProtection="false">
      <alignment horizontal="right" vertical="center" textRotation="0" wrapText="false" indent="0" shrinkToFit="false"/>
      <protection locked="true" hidden="false"/>
    </xf>
    <xf numFmtId="173" fontId="13" fillId="0" borderId="1" xfId="0" applyFont="true" applyBorder="true" applyAlignment="true" applyProtection="false">
      <alignment horizontal="right" vertical="center" textRotation="0" wrapText="false" indent="0" shrinkToFit="false"/>
      <protection locked="true" hidden="false"/>
    </xf>
    <xf numFmtId="170" fontId="13" fillId="0" borderId="1" xfId="0" applyFont="true" applyBorder="true" applyAlignment="true" applyProtection="false">
      <alignment horizontal="right" vertical="center"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23" fillId="2"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23" fillId="2" borderId="3" xfId="0" applyFont="true" applyBorder="true" applyAlignment="true" applyProtection="false">
      <alignment horizontal="center" vertical="center" textRotation="0" wrapText="true" indent="0" shrinkToFit="false"/>
      <protection locked="true" hidden="false"/>
    </xf>
    <xf numFmtId="164" fontId="25" fillId="2" borderId="3" xfId="0" applyFont="true" applyBorder="true" applyAlignment="true" applyProtection="false">
      <alignment horizontal="center" vertical="center" textRotation="0" wrapText="true" indent="0" shrinkToFit="false"/>
      <protection locked="true" hidden="false"/>
    </xf>
    <xf numFmtId="174" fontId="26" fillId="4" borderId="1" xfId="0" applyFont="true" applyBorder="true" applyAlignment="true" applyProtection="false">
      <alignment horizontal="general" vertical="top" textRotation="0" wrapText="false" indent="0" shrinkToFit="false"/>
      <protection locked="true" hidden="false"/>
    </xf>
    <xf numFmtId="175" fontId="27" fillId="0" borderId="1" xfId="0" applyFont="true" applyBorder="true" applyAlignment="true" applyProtection="false">
      <alignment horizontal="general" vertical="top" textRotation="0" wrapText="false" indent="0" shrinkToFit="false"/>
      <protection locked="true" hidden="false"/>
    </xf>
    <xf numFmtId="164" fontId="27" fillId="0" borderId="1" xfId="0" applyFont="true" applyBorder="true" applyAlignment="true" applyProtection="false">
      <alignment horizontal="left" vertical="top" textRotation="0" wrapText="false" indent="0" shrinkToFit="false"/>
      <protection locked="true" hidden="false"/>
    </xf>
    <xf numFmtId="164" fontId="27" fillId="0" borderId="1" xfId="0" applyFont="true" applyBorder="true" applyAlignment="true" applyProtection="false">
      <alignment horizontal="general" vertical="top" textRotation="0" wrapText="false" indent="0" shrinkToFit="false"/>
      <protection locked="true" hidden="false"/>
    </xf>
    <xf numFmtId="176" fontId="27" fillId="0" borderId="1" xfId="0" applyFont="true" applyBorder="true" applyAlignment="true" applyProtection="false">
      <alignment horizontal="general" vertical="top" textRotation="0" wrapText="false" indent="0" shrinkToFit="false"/>
      <protection locked="true" hidden="false"/>
    </xf>
    <xf numFmtId="166" fontId="27" fillId="0" borderId="1" xfId="0" applyFont="true" applyBorder="true" applyAlignment="true" applyProtection="false">
      <alignment horizontal="general" vertical="top" textRotation="0" wrapText="false" indent="0" shrinkToFit="false"/>
      <protection locked="true" hidden="false"/>
    </xf>
    <xf numFmtId="177" fontId="27" fillId="0" borderId="1" xfId="0" applyFont="true" applyBorder="true" applyAlignment="true" applyProtection="false">
      <alignment horizontal="general" vertical="top" textRotation="0" wrapText="false" indent="0" shrinkToFit="false"/>
      <protection locked="true" hidden="false"/>
    </xf>
    <xf numFmtId="165" fontId="27" fillId="0" borderId="1" xfId="0" applyFont="true" applyBorder="true" applyAlignment="true" applyProtection="false">
      <alignment horizontal="general" vertical="top" textRotation="0" wrapText="false" indent="0" shrinkToFit="false"/>
      <protection locked="true" hidden="false"/>
    </xf>
    <xf numFmtId="177" fontId="26" fillId="4" borderId="1" xfId="0" applyFont="true" applyBorder="true" applyAlignment="true" applyProtection="false">
      <alignment horizontal="general" vertical="top" textRotation="0" wrapText="false" indent="0" shrinkToFit="false"/>
      <protection locked="true" hidden="false"/>
    </xf>
    <xf numFmtId="172" fontId="26" fillId="4" borderId="1" xfId="0" applyFont="true" applyBorder="true" applyAlignment="true" applyProtection="false">
      <alignment horizontal="general" vertical="top" textRotation="0" wrapText="false" indent="0" shrinkToFit="false"/>
      <protection locked="true" hidden="false"/>
    </xf>
    <xf numFmtId="171" fontId="26" fillId="4" borderId="1" xfId="0" applyFont="true" applyBorder="true" applyAlignment="true" applyProtection="false">
      <alignment horizontal="general" vertical="top" textRotation="0" wrapText="false" indent="0" shrinkToFit="false"/>
      <protection locked="true" hidden="false"/>
    </xf>
    <xf numFmtId="170" fontId="26" fillId="4" borderId="1" xfId="0" applyFont="true" applyBorder="true" applyAlignment="true" applyProtection="false">
      <alignment horizontal="general" vertical="top" textRotation="0" wrapText="false" indent="0" shrinkToFit="false"/>
      <protection locked="true" hidden="false"/>
    </xf>
    <xf numFmtId="166" fontId="26" fillId="4" borderId="1" xfId="0" applyFont="true" applyBorder="true" applyAlignment="true" applyProtection="false">
      <alignment horizontal="general" vertical="top" textRotation="0" wrapText="false" indent="0" shrinkToFit="false"/>
      <protection locked="true" hidden="false"/>
    </xf>
    <xf numFmtId="164" fontId="27" fillId="0" borderId="1" xfId="0" applyFont="true" applyBorder="true" applyAlignment="true" applyProtection="false">
      <alignment horizontal="left" vertical="top" textRotation="0" wrapText="true" indent="0" shrinkToFit="false"/>
      <protection locked="true" hidden="false"/>
    </xf>
    <xf numFmtId="168" fontId="26" fillId="4" borderId="1" xfId="0" applyFont="true" applyBorder="true" applyAlignment="true" applyProtection="false">
      <alignment horizontal="general" vertical="top" textRotation="0" wrapText="false" indent="0" shrinkToFit="false"/>
      <protection locked="true" hidden="false"/>
    </xf>
    <xf numFmtId="173" fontId="26" fillId="4" borderId="1" xfId="0" applyFont="true" applyBorder="true" applyAlignment="true" applyProtection="false">
      <alignment horizontal="general" vertical="top" textRotation="0" wrapText="false" indent="0" shrinkToFit="false"/>
      <protection locked="true" hidden="false"/>
    </xf>
    <xf numFmtId="164" fontId="28" fillId="4" borderId="1" xfId="0" applyFont="true" applyBorder="true" applyAlignment="true" applyProtection="false">
      <alignment horizontal="general" vertical="top" textRotation="0" wrapText="false" indent="0" shrinkToFit="false"/>
      <protection locked="true" hidden="false"/>
    </xf>
    <xf numFmtId="175" fontId="29" fillId="0" borderId="1" xfId="0" applyFont="true" applyBorder="true" applyAlignment="true" applyProtection="false">
      <alignment horizontal="general" vertical="top" textRotation="0" wrapText="false" indent="0" shrinkToFit="false"/>
      <protection locked="true" hidden="false"/>
    </xf>
    <xf numFmtId="164" fontId="29" fillId="0" borderId="1" xfId="0" applyFont="true" applyBorder="true" applyAlignment="true" applyProtection="false">
      <alignment horizontal="left" vertical="top" textRotation="0" wrapText="false" indent="0" shrinkToFit="false"/>
      <protection locked="true" hidden="false"/>
    </xf>
    <xf numFmtId="164" fontId="29" fillId="0" borderId="1" xfId="0" applyFont="true" applyBorder="true" applyAlignment="true" applyProtection="false">
      <alignment horizontal="general" vertical="top" textRotation="0" wrapText="false" indent="0" shrinkToFit="false"/>
      <protection locked="true" hidden="false"/>
    </xf>
    <xf numFmtId="176" fontId="29" fillId="0" borderId="1" xfId="0" applyFont="true" applyBorder="true" applyAlignment="true" applyProtection="false">
      <alignment horizontal="general" vertical="top" textRotation="0" wrapText="false" indent="0" shrinkToFit="false"/>
      <protection locked="true" hidden="false"/>
    </xf>
    <xf numFmtId="166" fontId="29" fillId="0" borderId="1" xfId="0" applyFont="true" applyBorder="true" applyAlignment="true" applyProtection="false">
      <alignment horizontal="general" vertical="top" textRotation="0" wrapText="false" indent="0" shrinkToFit="false"/>
      <protection locked="true" hidden="false"/>
    </xf>
    <xf numFmtId="177" fontId="29" fillId="0" borderId="1" xfId="0" applyFont="true" applyBorder="true" applyAlignment="true" applyProtection="false">
      <alignment horizontal="general" vertical="top" textRotation="0" wrapText="false" indent="0" shrinkToFit="false"/>
      <protection locked="true" hidden="false"/>
    </xf>
    <xf numFmtId="165" fontId="29" fillId="0" borderId="1" xfId="0" applyFont="true" applyBorder="true" applyAlignment="true" applyProtection="false">
      <alignment horizontal="general" vertical="top" textRotation="0" wrapText="false" indent="0" shrinkToFit="false"/>
      <protection locked="true" hidden="false"/>
    </xf>
    <xf numFmtId="177" fontId="28" fillId="4" borderId="1" xfId="0" applyFont="true" applyBorder="true" applyAlignment="true" applyProtection="false">
      <alignment horizontal="general" vertical="top" textRotation="0" wrapText="false" indent="0" shrinkToFit="false"/>
      <protection locked="true" hidden="false"/>
    </xf>
    <xf numFmtId="172" fontId="28" fillId="4" borderId="1" xfId="0" applyFont="true" applyBorder="true" applyAlignment="true" applyProtection="false">
      <alignment horizontal="general" vertical="top" textRotation="0" wrapText="false" indent="0" shrinkToFit="false"/>
      <protection locked="true" hidden="false"/>
    </xf>
    <xf numFmtId="171" fontId="28" fillId="4" borderId="1" xfId="0" applyFont="true" applyBorder="true" applyAlignment="true" applyProtection="false">
      <alignment horizontal="general" vertical="top" textRotation="0" wrapText="false" indent="0" shrinkToFit="false"/>
      <protection locked="true" hidden="false"/>
    </xf>
    <xf numFmtId="170" fontId="28" fillId="4" borderId="1" xfId="0" applyFont="true" applyBorder="true" applyAlignment="true" applyProtection="false">
      <alignment horizontal="general" vertical="top" textRotation="0" wrapText="false" indent="0" shrinkToFit="false"/>
      <protection locked="true" hidden="false"/>
    </xf>
    <xf numFmtId="166" fontId="28" fillId="4" borderId="1" xfId="0" applyFont="true" applyBorder="true" applyAlignment="true" applyProtection="false">
      <alignment horizontal="general" vertical="top" textRotation="0" wrapText="false" indent="0" shrinkToFit="false"/>
      <protection locked="true" hidden="false"/>
    </xf>
    <xf numFmtId="164" fontId="29" fillId="0" borderId="1" xfId="0" applyFont="true" applyBorder="true" applyAlignment="true" applyProtection="false">
      <alignment horizontal="left" vertical="top" textRotation="0" wrapText="true" indent="0" shrinkToFit="false"/>
      <protection locked="true" hidden="false"/>
    </xf>
    <xf numFmtId="168" fontId="28" fillId="4" borderId="1" xfId="0" applyFont="true" applyBorder="true" applyAlignment="true" applyProtection="false">
      <alignment horizontal="general" vertical="top" textRotation="0" wrapText="false" indent="0" shrinkToFit="false"/>
      <protection locked="true" hidden="false"/>
    </xf>
    <xf numFmtId="173" fontId="28" fillId="4" borderId="1" xfId="0" applyFont="true" applyBorder="true" applyAlignment="true" applyProtection="false">
      <alignment horizontal="general"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1">
    <dxf>
      <fill>
        <patternFill patternType="solid">
          <fgColor rgb="FF0C0C0D"/>
          <bgColor rgb="FF000000"/>
        </patternFill>
      </fill>
    </dxf>
    <dxf>
      <fill>
        <patternFill patternType="solid">
          <fgColor rgb="FFFAF8F4"/>
          <bgColor rgb="FF000000"/>
        </patternFill>
      </fill>
    </dxf>
    <dxf>
      <fill>
        <patternFill patternType="solid">
          <fgColor rgb="FF1A1A1C"/>
          <bgColor rgb="FF000000"/>
        </patternFill>
      </fill>
    </dxf>
    <dxf>
      <fill>
        <patternFill patternType="solid">
          <fgColor rgb="FFFFFFFF"/>
          <bgColor rgb="FF000000"/>
        </patternFill>
      </fill>
    </dxf>
    <dxf>
      <fill>
        <patternFill patternType="solid">
          <bgColor rgb="FF000000"/>
        </patternFill>
      </fill>
    </dxf>
    <dxf>
      <fill>
        <patternFill patternType="solid">
          <fgColor rgb="FF0000FF"/>
          <bgColor rgb="FF000000"/>
        </patternFill>
      </fill>
    </dxf>
    <dxf>
      <fill>
        <patternFill patternType="solid">
          <fgColor rgb="FFD4A72C"/>
          <bgColor rgb="FF000000"/>
        </patternFill>
      </fill>
    </dxf>
    <dxf>
      <fill>
        <patternFill patternType="solid">
          <fgColor rgb="FF1A7A4C"/>
          <bgColor rgb="FF000000"/>
        </patternFill>
      </fill>
    </dxf>
    <dxf>
      <font>
        <name val="Arial"/>
        <charset val="1"/>
        <family val="0"/>
        <b val="1"/>
        <color rgb="FF1A7A4C"/>
        <sz val="10"/>
      </font>
    </dxf>
    <dxf>
      <font>
        <name val="Arial"/>
        <charset val="1"/>
        <family val="0"/>
        <b val="1"/>
        <color rgb="FFA92E28"/>
        <sz val="10"/>
      </font>
    </dxf>
    <dxf>
      <font>
        <name val="Arial"/>
        <charset val="1"/>
        <family val="0"/>
        <b val="1"/>
        <color rgb="FFA92E28"/>
        <sz val="10"/>
      </font>
      <fill>
        <patternFill>
          <bgColor rgb="FFFDE7E5"/>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A67C14"/>
      <rgbColor rgb="FF800080"/>
      <rgbColor rgb="FF1A7A4C"/>
      <rgbColor rgb="FFD5CFC3"/>
      <rgbColor rgb="FF878787"/>
      <rgbColor rgb="FF9999FF"/>
      <rgbColor rgb="FF993366"/>
      <rgbColor rgb="FFFAF8F4"/>
      <rgbColor rgb="FFE6E2DA"/>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F4EDE0"/>
      <rgbColor rgb="FFFDE7E5"/>
      <rgbColor rgb="FF99CCFF"/>
      <rgbColor rgb="FFFF99CC"/>
      <rgbColor rgb="FFCC99FF"/>
      <rgbColor rgb="FFFFCC99"/>
      <rgbColor rgb="FF3366FF"/>
      <rgbColor rgb="FF33CCCC"/>
      <rgbColor rgb="FF99CC00"/>
      <rgbColor rgb="FFFFCC00"/>
      <rgbColor rgb="FFD4A72C"/>
      <rgbColor rgb="FFFF6600"/>
      <rgbColor rgb="FF767680"/>
      <rgbColor rgb="FF969696"/>
      <rgbColor rgb="FF003366"/>
      <rgbColor rgb="FF339966"/>
      <rgbColor rgb="FF0C0C0D"/>
      <rgbColor rgb="FF1A1A1C"/>
      <rgbColor rgb="FFA92E28"/>
      <rgbColor rgb="FF993366"/>
      <rgbColor rgb="FF333399"/>
      <rgbColor rgb="FF4A4A52"/>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Your equity curve, in R</a:t>
            </a:r>
          </a:p>
        </c:rich>
      </c:tx>
      <c:overlay val="0"/>
      <c:spPr>
        <a:noFill/>
        <a:ln w="0">
          <a:noFill/>
        </a:ln>
      </c:spPr>
    </c:title>
    <c:autoTitleDeleted val="0"/>
    <c:plotArea>
      <c:lineChart>
        <c:grouping val="standard"/>
        <c:varyColors val="0"/>
        <c:ser>
          <c:idx val="0"/>
          <c:order val="0"/>
          <c:tx>
            <c:strRef>
              <c:f>'Trade Log'!Y3</c:f>
              <c:strCache>
                <c:ptCount val="1"/>
                <c:pt idx="0">
                  <c:v>Cum R</c:v>
                </c:pt>
              </c:strCache>
            </c:strRef>
          </c:tx>
          <c:spPr>
            <a:solidFill>
              <a:srgbClr val="a67c14"/>
            </a:solidFill>
            <a:ln w="21960">
              <a:solidFill>
                <a:srgbClr val="a67c14"/>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val>
            <c:numRef>
              <c:f>'Trade Log'!$Y$4:$Y$303</c:f>
              <c:numCache>
                <c:formatCode>0.00</c:formatCode>
                <c:ptCount val="300"/>
                <c:pt idx="0">
                  <c:v>2.51428571428571</c:v>
                </c:pt>
              </c:numCache>
            </c:numRef>
          </c:val>
          <c:smooth val="0"/>
        </c:ser>
        <c:hiLowLines>
          <c:spPr>
            <a:ln w="0">
              <a:noFill/>
            </a:ln>
          </c:spPr>
        </c:hiLowLines>
        <c:marker val="0"/>
        <c:axId val="85241032"/>
        <c:axId val="35499895"/>
      </c:lineChart>
      <c:catAx>
        <c:axId val="85241032"/>
        <c:scaling>
          <c:orientation val="minMax"/>
        </c:scaling>
        <c:delete val="0"/>
        <c:axPos val="b"/>
        <c:title>
          <c:tx>
            <c:rich>
              <a:bodyPr rot="0"/>
              <a:lstStyle/>
              <a:p>
                <a:pPr>
                  <a:defRPr b="1" sz="1000" spc="-1" strike="noStrike">
                    <a:solidFill>
                      <a:srgbClr val="000000"/>
                    </a:solidFill>
                    <a:latin typeface="Calibri"/>
                  </a:defRPr>
                </a:pPr>
                <a:r>
                  <a:rPr b="1" sz="1000" spc="-1" strike="noStrike">
                    <a:solidFill>
                      <a:srgbClr val="000000"/>
                    </a:solidFill>
                    <a:latin typeface="Calibri"/>
                  </a:rPr>
                  <a:t>Trade number</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5499895"/>
        <c:crosses val="autoZero"/>
        <c:auto val="1"/>
        <c:lblAlgn val="ctr"/>
        <c:lblOffset val="100"/>
        <c:noMultiLvlLbl val="0"/>
      </c:catAx>
      <c:valAx>
        <c:axId val="35499895"/>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Cumulative R</a:t>
                </a:r>
              </a:p>
            </c:rich>
          </c:tx>
          <c:overlay val="0"/>
          <c:spPr>
            <a:noFill/>
            <a:ln w="0">
              <a:noFill/>
            </a:ln>
          </c:spPr>
        </c:title>
        <c:numFmt formatCode="0.0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5241032"/>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zero"/>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30</xdr:row>
      <xdr:rowOff>131040</xdr:rowOff>
    </xdr:from>
    <xdr:to>
      <xdr:col>6</xdr:col>
      <xdr:colOff>128160</xdr:colOff>
      <xdr:row>46</xdr:row>
      <xdr:rowOff>56880</xdr:rowOff>
    </xdr:to>
    <xdr:graphicFrame>
      <xdr:nvGraphicFramePr>
        <xdr:cNvPr id="0" name="Chart 1"/>
        <xdr:cNvGraphicFramePr/>
      </xdr:nvGraphicFramePr>
      <xdr:xfrm>
        <a:off x="211320" y="6248520"/>
        <a:ext cx="6119640" cy="305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4.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2" customFormat="false" ht="30" hidden="false" customHeight="true" outlineLevel="0" collapsed="false">
      <c r="B2" s="1" t="s">
        <v>0</v>
      </c>
    </row>
    <row r="3" customFormat="false" ht="15" hidden="false" customHeight="false" outlineLevel="0" collapsed="false">
      <c r="B3" s="2" t="s">
        <v>1</v>
      </c>
    </row>
    <row r="5" customFormat="false" ht="24" hidden="false" customHeight="true" outlineLevel="0" collapsed="false">
      <c r="B5" s="3" t="s">
        <v>2</v>
      </c>
    </row>
    <row r="6" customFormat="false" ht="63.75" hidden="false" customHeight="true" outlineLevel="0" collapsed="false">
      <c r="B6" s="4" t="s">
        <v>3</v>
      </c>
    </row>
    <row r="8" customFormat="false" ht="24" hidden="false" customHeight="true" outlineLevel="0" collapsed="false">
      <c r="B8" s="3" t="s">
        <v>4</v>
      </c>
    </row>
    <row r="9" customFormat="false" ht="16.5" hidden="false" customHeight="true" outlineLevel="0" collapsed="false">
      <c r="B9" s="4" t="s">
        <v>5</v>
      </c>
    </row>
    <row r="10" customFormat="false" ht="30" hidden="false" customHeight="true" outlineLevel="0" collapsed="false">
      <c r="B10" s="4" t="s">
        <v>6</v>
      </c>
    </row>
    <row r="11" customFormat="false" ht="30" hidden="false" customHeight="true" outlineLevel="0" collapsed="false">
      <c r="B11" s="4" t="s">
        <v>7</v>
      </c>
    </row>
    <row r="12" customFormat="false" ht="30" hidden="false" customHeight="true" outlineLevel="0" collapsed="false">
      <c r="B12" s="4" t="s">
        <v>8</v>
      </c>
    </row>
    <row r="14" customFormat="false" ht="24" hidden="false" customHeight="true" outlineLevel="0" collapsed="false">
      <c r="B14" s="3" t="s">
        <v>9</v>
      </c>
    </row>
    <row r="15" customFormat="false" ht="63.75" hidden="false" customHeight="true" outlineLevel="0" collapsed="false">
      <c r="B15" s="4" t="s">
        <v>10</v>
      </c>
    </row>
    <row r="16" customFormat="false" ht="15" hidden="false" customHeight="false" outlineLevel="0" collapsed="false">
      <c r="B16" s="2" t="s">
        <v>11</v>
      </c>
    </row>
    <row r="18" customFormat="false" ht="24" hidden="false" customHeight="true" outlineLevel="0" collapsed="false">
      <c r="B18" s="3" t="s">
        <v>12</v>
      </c>
    </row>
    <row r="19" customFormat="false" ht="63.75" hidden="false" customHeight="true" outlineLevel="0" collapsed="false">
      <c r="B19" s="4" t="s">
        <v>13</v>
      </c>
    </row>
    <row r="21" customFormat="false" ht="30" hidden="false" customHeight="true" outlineLevel="0" collapsed="false">
      <c r="B21" s="5" t="s">
        <v>14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4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14"/>
    <col collapsed="false" customWidth="true" hidden="false" outlineLevel="0" max="4" min="4" style="0" width="4"/>
    <col collapsed="false" customWidth="true" hidden="false" outlineLevel="0" max="5" min="5" style="0" width="26"/>
    <col collapsed="false" customWidth="true" hidden="false" outlineLevel="0" max="9" min="6" style="0" width="11"/>
  </cols>
  <sheetData>
    <row r="2" customFormat="false" ht="19.7" hidden="false" customHeight="false" outlineLevel="0" collapsed="false">
      <c r="B2" s="6" t="s">
        <v>15</v>
      </c>
    </row>
    <row r="3" customFormat="false" ht="15" hidden="false" customHeight="false" outlineLevel="0" collapsed="false">
      <c r="B3" s="7" t="s">
        <v>16</v>
      </c>
    </row>
    <row r="5" customFormat="false" ht="21.75" hidden="false" customHeight="true" outlineLevel="0" collapsed="false">
      <c r="B5" s="8" t="s">
        <v>17</v>
      </c>
      <c r="C5" s="9"/>
      <c r="E5" s="8" t="s">
        <v>18</v>
      </c>
      <c r="F5" s="9"/>
    </row>
    <row r="6" customFormat="false" ht="15" hidden="false" customHeight="false" outlineLevel="0" collapsed="false">
      <c r="B6" s="10" t="s">
        <v>19</v>
      </c>
      <c r="C6" s="11" t="n">
        <f aca="false">COUNT('Trade Log'!$R$4:$R$303)</f>
        <v>1</v>
      </c>
      <c r="E6" s="12" t="s">
        <v>20</v>
      </c>
      <c r="F6" s="13" t="s">
        <v>21</v>
      </c>
      <c r="G6" s="13" t="s">
        <v>22</v>
      </c>
      <c r="H6" s="13" t="s">
        <v>23</v>
      </c>
      <c r="I6" s="13" t="s">
        <v>24</v>
      </c>
    </row>
    <row r="7" customFormat="false" ht="15" hidden="false" customHeight="false" outlineLevel="0" collapsed="false">
      <c r="B7" s="14" t="s">
        <v>25</v>
      </c>
      <c r="C7" s="15" t="n">
        <f aca="false">IFERROR(COUNTIF('Trade Log'!$R$4:$R$303,"&gt;0")/COUNT('Trade Log'!$R$4:$R$303),"")</f>
        <v>1</v>
      </c>
      <c r="D7" s="16" t="s">
        <v>26</v>
      </c>
      <c r="E7" s="17" t="s">
        <v>27</v>
      </c>
      <c r="F7" s="18" t="n">
        <f aca="false">COUNTIFS('Trade Log'!$F$4:$F$303,$E7)</f>
        <v>0</v>
      </c>
      <c r="G7" s="19" t="str">
        <f aca="false">IFERROR(COUNTIFS('Trade Log'!$F$4:$F$303,$E7,'Trade Log'!$R$4:$R$303,"&gt;0")/COUNTIFS('Trade Log'!$F$4:$F$303,$E7,'Trade Log'!$R$4:$R$303,"&lt;&gt;"),"")</f>
        <v/>
      </c>
      <c r="H7" s="20" t="str">
        <f aca="false">IFERROR(AVERAGEIFS('Trade Log'!$R$4:$R$303,'Trade Log'!$F$4:$F$303,$E7),"")</f>
        <v/>
      </c>
      <c r="I7" s="21" t="n">
        <f aca="false">IFERROR(SUMIFS('Trade Log'!$R$4:$R$303,'Trade Log'!$F$4:$F$303,$E7),"")</f>
        <v>0</v>
      </c>
    </row>
    <row r="8" customFormat="false" ht="15" hidden="false" customHeight="false" outlineLevel="0" collapsed="false">
      <c r="B8" s="14" t="s">
        <v>28</v>
      </c>
      <c r="C8" s="22" t="n">
        <f aca="false">IFERROR(AVERAGEIF('Trade Log'!$R$4:$R$303,"&gt;0"),"")</f>
        <v>2.51428571428571</v>
      </c>
      <c r="D8" s="16" t="s">
        <v>26</v>
      </c>
      <c r="E8" s="17" t="s">
        <v>29</v>
      </c>
      <c r="F8" s="18" t="n">
        <f aca="false">COUNTIFS('Trade Log'!$F$4:$F$303,$E8)</f>
        <v>0</v>
      </c>
      <c r="G8" s="19" t="str">
        <f aca="false">IFERROR(COUNTIFS('Trade Log'!$F$4:$F$303,$E8,'Trade Log'!$R$4:$R$303,"&gt;0")/COUNTIFS('Trade Log'!$F$4:$F$303,$E8,'Trade Log'!$R$4:$R$303,"&lt;&gt;"),"")</f>
        <v/>
      </c>
      <c r="H8" s="20" t="str">
        <f aca="false">IFERROR(AVERAGEIFS('Trade Log'!$R$4:$R$303,'Trade Log'!$F$4:$F$303,$E8),"")</f>
        <v/>
      </c>
      <c r="I8" s="21" t="n">
        <f aca="false">IFERROR(SUMIFS('Trade Log'!$R$4:$R$303,'Trade Log'!$F$4:$F$303,$E8),"")</f>
        <v>0</v>
      </c>
    </row>
    <row r="9" customFormat="false" ht="15" hidden="false" customHeight="false" outlineLevel="0" collapsed="false">
      <c r="B9" s="14" t="s">
        <v>30</v>
      </c>
      <c r="C9" s="22" t="str">
        <f aca="false">IFERROR(ABS(AVERAGEIF('Trade Log'!$R$4:$R$303,"&lt;0")),"")</f>
        <v/>
      </c>
      <c r="D9" s="16" t="s">
        <v>26</v>
      </c>
      <c r="E9" s="17" t="s">
        <v>31</v>
      </c>
      <c r="F9" s="18" t="n">
        <f aca="false">COUNTIFS('Trade Log'!$F$4:$F$303,$E9)</f>
        <v>0</v>
      </c>
      <c r="G9" s="19" t="str">
        <f aca="false">IFERROR(COUNTIFS('Trade Log'!$F$4:$F$303,$E9,'Trade Log'!$R$4:$R$303,"&gt;0")/COUNTIFS('Trade Log'!$F$4:$F$303,$E9,'Trade Log'!$R$4:$R$303,"&lt;&gt;"),"")</f>
        <v/>
      </c>
      <c r="H9" s="20" t="str">
        <f aca="false">IFERROR(AVERAGEIFS('Trade Log'!$R$4:$R$303,'Trade Log'!$F$4:$F$303,$E9),"")</f>
        <v/>
      </c>
      <c r="I9" s="21" t="n">
        <f aca="false">IFERROR(SUMIFS('Trade Log'!$R$4:$R$303,'Trade Log'!$F$4:$F$303,$E9),"")</f>
        <v>0</v>
      </c>
    </row>
    <row r="10" customFormat="false" ht="15" hidden="false" customHeight="false" outlineLevel="0" collapsed="false">
      <c r="B10" s="14" t="s">
        <v>32</v>
      </c>
      <c r="C10" s="23" t="n">
        <f aca="false">IFERROR(AVERAGE('Trade Log'!$R$4:$R$303),"")</f>
        <v>2.51428571428571</v>
      </c>
      <c r="D10" s="16" t="s">
        <v>33</v>
      </c>
      <c r="E10" s="17" t="s">
        <v>34</v>
      </c>
      <c r="F10" s="18" t="n">
        <f aca="false">COUNTIFS('Trade Log'!$F$4:$F$303,$E10)</f>
        <v>0</v>
      </c>
      <c r="G10" s="19" t="str">
        <f aca="false">IFERROR(COUNTIFS('Trade Log'!$F$4:$F$303,$E10,'Trade Log'!$R$4:$R$303,"&gt;0")/COUNTIFS('Trade Log'!$F$4:$F$303,$E10,'Trade Log'!$R$4:$R$303,"&lt;&gt;"),"")</f>
        <v/>
      </c>
      <c r="H10" s="20" t="str">
        <f aca="false">IFERROR(AVERAGEIFS('Trade Log'!$R$4:$R$303,'Trade Log'!$F$4:$F$303,$E10),"")</f>
        <v/>
      </c>
      <c r="I10" s="21" t="n">
        <f aca="false">IFERROR(SUMIFS('Trade Log'!$R$4:$R$303,'Trade Log'!$F$4:$F$303,$E10),"")</f>
        <v>0</v>
      </c>
    </row>
    <row r="11" customFormat="false" ht="15" hidden="false" customHeight="false" outlineLevel="0" collapsed="false">
      <c r="B11" s="10" t="s">
        <v>35</v>
      </c>
      <c r="C11" s="24" t="str">
        <f aca="false">IFERROR($C$9/($C$8+$C$9),"")</f>
        <v/>
      </c>
      <c r="D11" s="16" t="s">
        <v>36</v>
      </c>
      <c r="E11" s="17" t="s">
        <v>37</v>
      </c>
      <c r="F11" s="18" t="n">
        <f aca="false">COUNTIFS('Trade Log'!$F$4:$F$303,$E11)</f>
        <v>0</v>
      </c>
      <c r="G11" s="19" t="str">
        <f aca="false">IFERROR(COUNTIFS('Trade Log'!$F$4:$F$303,$E11,'Trade Log'!$R$4:$R$303,"&gt;0")/COUNTIFS('Trade Log'!$F$4:$F$303,$E11,'Trade Log'!$R$4:$R$303,"&lt;&gt;"),"")</f>
        <v/>
      </c>
      <c r="H11" s="20" t="str">
        <f aca="false">IFERROR(AVERAGEIFS('Trade Log'!$R$4:$R$303,'Trade Log'!$F$4:$F$303,$E11),"")</f>
        <v/>
      </c>
      <c r="I11" s="21" t="n">
        <f aca="false">IFERROR(SUMIFS('Trade Log'!$R$4:$R$303,'Trade Log'!$F$4:$F$303,$E11),"")</f>
        <v>0</v>
      </c>
    </row>
    <row r="12" customFormat="false" ht="15" hidden="false" customHeight="false" outlineLevel="0" collapsed="false">
      <c r="B12" s="10" t="s">
        <v>38</v>
      </c>
      <c r="C12" s="25" t="n">
        <f aca="false">SUM('Trade Log'!$R$4:$R$303)</f>
        <v>2.51428571428571</v>
      </c>
      <c r="E12" s="17" t="s">
        <v>39</v>
      </c>
      <c r="F12" s="18" t="n">
        <f aca="false">COUNTIFS('Trade Log'!$F$4:$F$303,$E12)</f>
        <v>0</v>
      </c>
      <c r="G12" s="19" t="str">
        <f aca="false">IFERROR(COUNTIFS('Trade Log'!$F$4:$F$303,$E12,'Trade Log'!$R$4:$R$303,"&gt;0")/COUNTIFS('Trade Log'!$F$4:$F$303,$E12,'Trade Log'!$R$4:$R$303,"&lt;&gt;"),"")</f>
        <v/>
      </c>
      <c r="H12" s="20" t="str">
        <f aca="false">IFERROR(AVERAGEIFS('Trade Log'!$R$4:$R$303,'Trade Log'!$F$4:$F$303,$E12),"")</f>
        <v/>
      </c>
      <c r="I12" s="21" t="n">
        <f aca="false">IFERROR(SUMIFS('Trade Log'!$R$4:$R$303,'Trade Log'!$F$4:$F$303,$E12),"")</f>
        <v>0</v>
      </c>
    </row>
    <row r="13" customFormat="false" ht="15" hidden="false" customHeight="false" outlineLevel="0" collapsed="false">
      <c r="B13" s="10" t="s">
        <v>40</v>
      </c>
      <c r="C13" s="26" t="n">
        <f aca="false">SUM('Trade Log'!$Q$4:$Q$303)</f>
        <v>624.799999999999</v>
      </c>
      <c r="E13" s="17" t="s">
        <v>41</v>
      </c>
      <c r="F13" s="18" t="n">
        <f aca="false">COUNTIFS('Trade Log'!$F$4:$F$303,$E13)</f>
        <v>0</v>
      </c>
      <c r="G13" s="19" t="str">
        <f aca="false">IFERROR(COUNTIFS('Trade Log'!$F$4:$F$303,$E13,'Trade Log'!$R$4:$R$303,"&gt;0")/COUNTIFS('Trade Log'!$F$4:$F$303,$E13,'Trade Log'!$R$4:$R$303,"&lt;&gt;"),"")</f>
        <v/>
      </c>
      <c r="H13" s="20" t="str">
        <f aca="false">IFERROR(AVERAGEIFS('Trade Log'!$R$4:$R$303,'Trade Log'!$F$4:$F$303,$E13),"")</f>
        <v/>
      </c>
      <c r="I13" s="21" t="n">
        <f aca="false">IFERROR(SUMIFS('Trade Log'!$R$4:$R$303,'Trade Log'!$F$4:$F$303,$E13),"")</f>
        <v>0</v>
      </c>
    </row>
    <row r="14" customFormat="false" ht="15" hidden="false" customHeight="false" outlineLevel="0" collapsed="false">
      <c r="B14" s="10" t="s">
        <v>42</v>
      </c>
      <c r="C14" s="27" t="str">
        <f aca="false">IFERROR(SUMIF('Trade Log'!$R$4:$R$303,"&gt;0")/ABS(SUMIF('Trade Log'!$R$4:$R$303,"&lt;0")),"")</f>
        <v/>
      </c>
      <c r="D14" s="16" t="s">
        <v>43</v>
      </c>
      <c r="E14" s="17" t="s">
        <v>44</v>
      </c>
      <c r="F14" s="18" t="n">
        <f aca="false">COUNTIFS('Trade Log'!$F$4:$F$303,$E14)</f>
        <v>0</v>
      </c>
      <c r="G14" s="19" t="str">
        <f aca="false">IFERROR(COUNTIFS('Trade Log'!$F$4:$F$303,$E14,'Trade Log'!$R$4:$R$303,"&gt;0")/COUNTIFS('Trade Log'!$F$4:$F$303,$E14,'Trade Log'!$R$4:$R$303,"&lt;&gt;"),"")</f>
        <v/>
      </c>
      <c r="H14" s="20" t="str">
        <f aca="false">IFERROR(AVERAGEIFS('Trade Log'!$R$4:$R$303,'Trade Log'!$F$4:$F$303,$E14),"")</f>
        <v/>
      </c>
      <c r="I14" s="21" t="n">
        <f aca="false">IFERROR(SUMIFS('Trade Log'!$R$4:$R$303,'Trade Log'!$F$4:$F$303,$E14),"")</f>
        <v>0</v>
      </c>
    </row>
    <row r="15" customFormat="false" ht="15" hidden="false" customHeight="false" outlineLevel="0" collapsed="false">
      <c r="E15" s="17" t="s">
        <v>45</v>
      </c>
      <c r="F15" s="18" t="n">
        <f aca="false">COUNTIFS('Trade Log'!$F$4:$F$303,$E15)</f>
        <v>0</v>
      </c>
      <c r="G15" s="19" t="str">
        <f aca="false">IFERROR(COUNTIFS('Trade Log'!$F$4:$F$303,$E15,'Trade Log'!$R$4:$R$303,"&gt;0")/COUNTIFS('Trade Log'!$F$4:$F$303,$E15,'Trade Log'!$R$4:$R$303,"&lt;&gt;"),"")</f>
        <v/>
      </c>
      <c r="H15" s="20" t="str">
        <f aca="false">IFERROR(AVERAGEIFS('Trade Log'!$R$4:$R$303,'Trade Log'!$F$4:$F$303,$E15),"")</f>
        <v/>
      </c>
      <c r="I15" s="21" t="n">
        <f aca="false">IFERROR(SUMIFS('Trade Log'!$R$4:$R$303,'Trade Log'!$F$4:$F$303,$E15),"")</f>
        <v>0</v>
      </c>
    </row>
    <row r="16" customFormat="false" ht="21.75" hidden="false" customHeight="true" outlineLevel="0" collapsed="false">
      <c r="B16" s="8" t="s">
        <v>46</v>
      </c>
      <c r="C16" s="9"/>
      <c r="E16" s="17" t="s">
        <v>47</v>
      </c>
      <c r="F16" s="18" t="n">
        <f aca="false">COUNTIFS('Trade Log'!$F$4:$F$303,$E16)</f>
        <v>0</v>
      </c>
      <c r="G16" s="19" t="str">
        <f aca="false">IFERROR(COUNTIFS('Trade Log'!$F$4:$F$303,$E16,'Trade Log'!$R$4:$R$303,"&gt;0")/COUNTIFS('Trade Log'!$F$4:$F$303,$E16,'Trade Log'!$R$4:$R$303,"&lt;&gt;"),"")</f>
        <v/>
      </c>
      <c r="H16" s="20" t="str">
        <f aca="false">IFERROR(AVERAGEIFS('Trade Log'!$R$4:$R$303,'Trade Log'!$F$4:$F$303,$E16),"")</f>
        <v/>
      </c>
      <c r="I16" s="21" t="n">
        <f aca="false">IFERROR(SUMIFS('Trade Log'!$R$4:$R$303,'Trade Log'!$F$4:$F$303,$E16),"")</f>
        <v>0</v>
      </c>
    </row>
    <row r="17" customFormat="false" ht="15" hidden="false" customHeight="false" outlineLevel="0" collapsed="false">
      <c r="B17" s="14" t="s">
        <v>48</v>
      </c>
      <c r="C17" s="22" t="n">
        <f aca="false">IFERROR(MAX('Trade Log'!$AA$4:$AA$303),"")</f>
        <v>0</v>
      </c>
      <c r="D17" s="16" t="s">
        <v>49</v>
      </c>
      <c r="E17" s="17" t="s">
        <v>50</v>
      </c>
      <c r="F17" s="18" t="n">
        <f aca="false">COUNTIFS('Trade Log'!$F$4:$F$303,$E17)</f>
        <v>1</v>
      </c>
      <c r="G17" s="19" t="n">
        <f aca="false">IFERROR(COUNTIFS('Trade Log'!$F$4:$F$303,$E17,'Trade Log'!$R$4:$R$303,"&gt;0")/COUNTIFS('Trade Log'!$F$4:$F$303,$E17,'Trade Log'!$R$4:$R$303,"&lt;&gt;"),"")</f>
        <v>1</v>
      </c>
      <c r="H17" s="20" t="n">
        <f aca="false">IFERROR(AVERAGEIFS('Trade Log'!$R$4:$R$303,'Trade Log'!$F$4:$F$303,$E17),"")</f>
        <v>2.51428571428571</v>
      </c>
      <c r="I17" s="21" t="n">
        <f aca="false">IFERROR(SUMIFS('Trade Log'!$R$4:$R$303,'Trade Log'!$F$4:$F$303,$E17),"")</f>
        <v>2.51428571428571</v>
      </c>
    </row>
    <row r="18" customFormat="false" ht="15" hidden="false" customHeight="false" outlineLevel="0" collapsed="false">
      <c r="B18" s="10" t="s">
        <v>51</v>
      </c>
      <c r="C18" s="28" t="n">
        <f aca="false">IFERROR(MAX('Trade Log'!$AB$4:$AB$303),"")</f>
        <v>0</v>
      </c>
      <c r="D18" s="16" t="s">
        <v>52</v>
      </c>
      <c r="E18" s="17" t="s">
        <v>53</v>
      </c>
      <c r="F18" s="18" t="n">
        <f aca="false">COUNTIFS('Trade Log'!$F$4:$F$303,$E18)</f>
        <v>0</v>
      </c>
      <c r="G18" s="19" t="str">
        <f aca="false">IFERROR(COUNTIFS('Trade Log'!$F$4:$F$303,$E18,'Trade Log'!$R$4:$R$303,"&gt;0")/COUNTIFS('Trade Log'!$F$4:$F$303,$E18,'Trade Log'!$R$4:$R$303,"&lt;&gt;"),"")</f>
        <v/>
      </c>
      <c r="H18" s="20" t="str">
        <f aca="false">IFERROR(AVERAGEIFS('Trade Log'!$R$4:$R$303,'Trade Log'!$F$4:$F$303,$E18),"")</f>
        <v/>
      </c>
      <c r="I18" s="21" t="n">
        <f aca="false">IFERROR(SUMIFS('Trade Log'!$R$4:$R$303,'Trade Log'!$F$4:$F$303,$E18),"")</f>
        <v>0</v>
      </c>
    </row>
    <row r="19" customFormat="false" ht="15" hidden="false" customHeight="false" outlineLevel="0" collapsed="false">
      <c r="B19" s="10" t="s">
        <v>54</v>
      </c>
      <c r="C19" s="28" t="n">
        <f aca="false">IFERROR(MAX('Trade Log'!$AC$4:$AC$303),"")</f>
        <v>1</v>
      </c>
      <c r="E19" s="17" t="s">
        <v>55</v>
      </c>
      <c r="F19" s="18" t="n">
        <f aca="false">COUNTIFS('Trade Log'!$F$4:$F$303,$E19)</f>
        <v>0</v>
      </c>
      <c r="G19" s="19" t="str">
        <f aca="false">IFERROR(COUNTIFS('Trade Log'!$F$4:$F$303,$E19,'Trade Log'!$R$4:$R$303,"&gt;0")/COUNTIFS('Trade Log'!$F$4:$F$303,$E19,'Trade Log'!$R$4:$R$303,"&lt;&gt;"),"")</f>
        <v/>
      </c>
      <c r="H19" s="20" t="str">
        <f aca="false">IFERROR(AVERAGEIFS('Trade Log'!$R$4:$R$303,'Trade Log'!$F$4:$F$303,$E19),"")</f>
        <v/>
      </c>
      <c r="I19" s="21" t="n">
        <f aca="false">IFERROR(SUMIFS('Trade Log'!$R$4:$R$303,'Trade Log'!$F$4:$F$303,$E19),"")</f>
        <v>0</v>
      </c>
    </row>
    <row r="20" customFormat="false" ht="15" hidden="false" customHeight="false" outlineLevel="0" collapsed="false">
      <c r="B20" s="10" t="s">
        <v>56</v>
      </c>
      <c r="C20" s="29" t="n">
        <f aca="false">IFERROR(MAX('Trade Log'!$R$4:$R$303),"")</f>
        <v>2.51428571428571</v>
      </c>
      <c r="E20" s="17" t="s">
        <v>57</v>
      </c>
      <c r="F20" s="18" t="n">
        <f aca="false">COUNTIFS('Trade Log'!$F$4:$F$303,$E20)</f>
        <v>0</v>
      </c>
      <c r="G20" s="19" t="str">
        <f aca="false">IFERROR(COUNTIFS('Trade Log'!$F$4:$F$303,$E20,'Trade Log'!$R$4:$R$303,"&gt;0")/COUNTIFS('Trade Log'!$F$4:$F$303,$E20,'Trade Log'!$R$4:$R$303,"&lt;&gt;"),"")</f>
        <v/>
      </c>
      <c r="H20" s="20" t="str">
        <f aca="false">IFERROR(AVERAGEIFS('Trade Log'!$R$4:$R$303,'Trade Log'!$F$4:$F$303,$E20),"")</f>
        <v/>
      </c>
      <c r="I20" s="21" t="n">
        <f aca="false">IFERROR(SUMIFS('Trade Log'!$R$4:$R$303,'Trade Log'!$F$4:$F$303,$E20),"")</f>
        <v>0</v>
      </c>
    </row>
    <row r="21" customFormat="false" ht="15" hidden="false" customHeight="false" outlineLevel="0" collapsed="false">
      <c r="B21" s="10" t="s">
        <v>58</v>
      </c>
      <c r="C21" s="25" t="n">
        <f aca="false">IFERROR(MIN('Trade Log'!$R$4:$R$303),"")</f>
        <v>2.51428571428571</v>
      </c>
      <c r="E21" s="17" t="s">
        <v>59</v>
      </c>
      <c r="F21" s="18" t="n">
        <f aca="false">COUNTIFS('Trade Log'!$F$4:$F$303,$E21)</f>
        <v>0</v>
      </c>
      <c r="G21" s="19" t="str">
        <f aca="false">IFERROR(COUNTIFS('Trade Log'!$F$4:$F$303,$E21,'Trade Log'!$R$4:$R$303,"&gt;0")/COUNTIFS('Trade Log'!$F$4:$F$303,$E21,'Trade Log'!$R$4:$R$303,"&lt;&gt;"),"")</f>
        <v/>
      </c>
      <c r="H21" s="20" t="str">
        <f aca="false">IFERROR(AVERAGEIFS('Trade Log'!$R$4:$R$303,'Trade Log'!$F$4:$F$303,$E21),"")</f>
        <v/>
      </c>
      <c r="I21" s="21" t="n">
        <f aca="false">IFERROR(SUMIFS('Trade Log'!$R$4:$R$303,'Trade Log'!$F$4:$F$303,$E21),"")</f>
        <v>0</v>
      </c>
    </row>
    <row r="22" customFormat="false" ht="15" hidden="false" customHeight="false" outlineLevel="0" collapsed="false">
      <c r="B22" s="10" t="s">
        <v>60</v>
      </c>
      <c r="C22" s="24" t="n">
        <f aca="false">IFERROR(MAX('Trade Log'!$T$4:$T$303),"")</f>
        <v>0.00994</v>
      </c>
      <c r="D22" s="16" t="s">
        <v>61</v>
      </c>
      <c r="E22" s="17" t="s">
        <v>62</v>
      </c>
      <c r="F22" s="18" t="n">
        <f aca="false">COUNTIFS('Trade Log'!$F$4:$F$303,$E22)</f>
        <v>0</v>
      </c>
      <c r="G22" s="19" t="str">
        <f aca="false">IFERROR(COUNTIFS('Trade Log'!$F$4:$F$303,$E22,'Trade Log'!$R$4:$R$303,"&gt;0")/COUNTIFS('Trade Log'!$F$4:$F$303,$E22,'Trade Log'!$R$4:$R$303,"&lt;&gt;"),"")</f>
        <v/>
      </c>
      <c r="H22" s="20" t="str">
        <f aca="false">IFERROR(AVERAGEIFS('Trade Log'!$R$4:$R$303,'Trade Log'!$F$4:$F$303,$E22),"")</f>
        <v/>
      </c>
      <c r="I22" s="21" t="n">
        <f aca="false">IFERROR(SUMIFS('Trade Log'!$R$4:$R$303,'Trade Log'!$F$4:$F$303,$E22),"")</f>
        <v>0</v>
      </c>
    </row>
    <row r="23" customFormat="false" ht="15" hidden="false" customHeight="false" outlineLevel="0" collapsed="false">
      <c r="E23" s="17" t="s">
        <v>63</v>
      </c>
      <c r="F23" s="18" t="n">
        <f aca="false">COUNTIFS('Trade Log'!$F$4:$F$303,$E23)</f>
        <v>0</v>
      </c>
      <c r="G23" s="19" t="str">
        <f aca="false">IFERROR(COUNTIFS('Trade Log'!$F$4:$F$303,$E23,'Trade Log'!$R$4:$R$303,"&gt;0")/COUNTIFS('Trade Log'!$F$4:$F$303,$E23,'Trade Log'!$R$4:$R$303,"&lt;&gt;"),"")</f>
        <v/>
      </c>
      <c r="H23" s="20" t="str">
        <f aca="false">IFERROR(AVERAGEIFS('Trade Log'!$R$4:$R$303,'Trade Log'!$F$4:$F$303,$E23),"")</f>
        <v/>
      </c>
      <c r="I23" s="21" t="n">
        <f aca="false">IFERROR(SUMIFS('Trade Log'!$R$4:$R$303,'Trade Log'!$F$4:$F$303,$E23),"")</f>
        <v>0</v>
      </c>
    </row>
    <row r="24" customFormat="false" ht="21.75" hidden="false" customHeight="true" outlineLevel="0" collapsed="false">
      <c r="B24" s="8" t="s">
        <v>64</v>
      </c>
      <c r="C24" s="9"/>
      <c r="E24" s="17" t="s">
        <v>65</v>
      </c>
      <c r="F24" s="18" t="n">
        <f aca="false">COUNTIFS('Trade Log'!$F$4:$F$303,$E24)</f>
        <v>0</v>
      </c>
      <c r="G24" s="19" t="str">
        <f aca="false">IFERROR(COUNTIFS('Trade Log'!$F$4:$F$303,$E24,'Trade Log'!$R$4:$R$303,"&gt;0")/COUNTIFS('Trade Log'!$F$4:$F$303,$E24,'Trade Log'!$R$4:$R$303,"&lt;&gt;"),"")</f>
        <v/>
      </c>
      <c r="H24" s="20" t="str">
        <f aca="false">IFERROR(AVERAGEIFS('Trade Log'!$R$4:$R$303,'Trade Log'!$F$4:$F$303,$E24),"")</f>
        <v/>
      </c>
      <c r="I24" s="21" t="n">
        <f aca="false">IFERROR(SUMIFS('Trade Log'!$R$4:$R$303,'Trade Log'!$F$4:$F$303,$E24),"")</f>
        <v>0</v>
      </c>
    </row>
    <row r="25" customFormat="false" ht="15" hidden="false" customHeight="false" outlineLevel="0" collapsed="false">
      <c r="B25" s="14" t="s">
        <v>66</v>
      </c>
      <c r="C25" s="15" t="n">
        <f aca="false">IFERROR(COUNTIF('Trade Log'!$U$4:$U$303,"Yes")/COUNTA('Trade Log'!$U$4:$U$303),"")</f>
        <v>1</v>
      </c>
    </row>
    <row r="26" customFormat="false" ht="21.75" hidden="false" customHeight="true" outlineLevel="0" collapsed="false">
      <c r="B26" s="10" t="s">
        <v>67</v>
      </c>
      <c r="C26" s="25" t="n">
        <f aca="false">IFERROR(AVERAGEIF('Trade Log'!$U$4:$U$303,"Yes",'Trade Log'!$R$4:$R$303),"")</f>
        <v>2.51428571428571</v>
      </c>
      <c r="E26" s="8" t="s">
        <v>68</v>
      </c>
      <c r="F26" s="9"/>
    </row>
    <row r="27" customFormat="false" ht="15" hidden="false" customHeight="false" outlineLevel="0" collapsed="false">
      <c r="B27" s="10" t="s">
        <v>69</v>
      </c>
      <c r="C27" s="25" t="str">
        <f aca="false">IFERROR(AVERAGEIF('Trade Log'!$U$4:$U$303,"No",'Trade Log'!$R$4:$R$303),"")</f>
        <v/>
      </c>
      <c r="E27" s="12" t="s">
        <v>70</v>
      </c>
      <c r="F27" s="13" t="s">
        <v>21</v>
      </c>
      <c r="G27" s="13" t="s">
        <v>23</v>
      </c>
      <c r="H27" s="13" t="s">
        <v>24</v>
      </c>
    </row>
    <row r="28" customFormat="false" ht="15" hidden="false" customHeight="false" outlineLevel="0" collapsed="false">
      <c r="B28" s="14" t="s">
        <v>71</v>
      </c>
      <c r="C28" s="23" t="n">
        <f aca="false">IFERROR(SUMIF('Trade Log'!$U$4:$U$303,"No",'Trade Log'!$R$4:$R$303),"")</f>
        <v>0</v>
      </c>
      <c r="D28" s="16" t="s">
        <v>72</v>
      </c>
      <c r="E28" s="17" t="s">
        <v>73</v>
      </c>
      <c r="F28" s="18" t="n">
        <f aca="false">COUNTIFS('Trade Log'!$V$4:$V$303,$E28)</f>
        <v>1</v>
      </c>
      <c r="G28" s="21" t="n">
        <f aca="false">IFERROR(AVERAGEIFS('Trade Log'!$R$4:$R$303,'Trade Log'!$V$4:$V$303,$E28),"")</f>
        <v>2.51428571428571</v>
      </c>
      <c r="H28" s="21" t="n">
        <f aca="false">IFERROR(SUMIFS('Trade Log'!$R$4:$R$303,'Trade Log'!$V$4:$V$303,$E28),"")</f>
        <v>2.51428571428571</v>
      </c>
    </row>
    <row r="29" customFormat="false" ht="15" hidden="false" customHeight="false" outlineLevel="0" collapsed="false">
      <c r="B29" s="10" t="s">
        <v>74</v>
      </c>
      <c r="C29" s="11" t="n">
        <f aca="false">COUNTIF('Trade Log'!$V$4:$V$303,"None — clean")</f>
        <v>1</v>
      </c>
      <c r="E29" s="17" t="s">
        <v>75</v>
      </c>
      <c r="F29" s="18" t="n">
        <f aca="false">COUNTIFS('Trade Log'!$V$4:$V$303,$E29)</f>
        <v>0</v>
      </c>
      <c r="G29" s="21" t="str">
        <f aca="false">IFERROR(AVERAGEIFS('Trade Log'!$R$4:$R$303,'Trade Log'!$V$4:$V$303,$E29),"")</f>
        <v/>
      </c>
      <c r="H29" s="21" t="n">
        <f aca="false">IFERROR(SUMIFS('Trade Log'!$R$4:$R$303,'Trade Log'!$V$4:$V$303,$E29),"")</f>
        <v>0</v>
      </c>
    </row>
    <row r="30" customFormat="false" ht="15" hidden="false" customHeight="false" outlineLevel="0" collapsed="false">
      <c r="E30" s="17" t="s">
        <v>76</v>
      </c>
      <c r="F30" s="18" t="n">
        <f aca="false">COUNTIFS('Trade Log'!$V$4:$V$303,$E30)</f>
        <v>0</v>
      </c>
      <c r="G30" s="21" t="str">
        <f aca="false">IFERROR(AVERAGEIFS('Trade Log'!$R$4:$R$303,'Trade Log'!$V$4:$V$303,$E30),"")</f>
        <v/>
      </c>
      <c r="H30" s="21" t="n">
        <f aca="false">IFERROR(SUMIFS('Trade Log'!$R$4:$R$303,'Trade Log'!$V$4:$V$303,$E30),"")</f>
        <v>0</v>
      </c>
    </row>
    <row r="31" customFormat="false" ht="15" hidden="false" customHeight="false" outlineLevel="0" collapsed="false">
      <c r="B31" s="30" t="s">
        <v>77</v>
      </c>
      <c r="E31" s="17" t="s">
        <v>78</v>
      </c>
      <c r="F31" s="18" t="n">
        <f aca="false">COUNTIFS('Trade Log'!$V$4:$V$303,$E31)</f>
        <v>0</v>
      </c>
      <c r="G31" s="21" t="str">
        <f aca="false">IFERROR(AVERAGEIFS('Trade Log'!$R$4:$R$303,'Trade Log'!$V$4:$V$303,$E31),"")</f>
        <v/>
      </c>
      <c r="H31" s="21" t="n">
        <f aca="false">IFERROR(SUMIFS('Trade Log'!$R$4:$R$303,'Trade Log'!$V$4:$V$303,$E31),"")</f>
        <v>0</v>
      </c>
    </row>
    <row r="32" customFormat="false" ht="15" hidden="false" customHeight="false" outlineLevel="0" collapsed="false">
      <c r="E32" s="17" t="s">
        <v>79</v>
      </c>
      <c r="F32" s="18" t="n">
        <f aca="false">COUNTIFS('Trade Log'!$V$4:$V$303,$E32)</f>
        <v>0</v>
      </c>
      <c r="G32" s="21" t="str">
        <f aca="false">IFERROR(AVERAGEIFS('Trade Log'!$R$4:$R$303,'Trade Log'!$V$4:$V$303,$E32),"")</f>
        <v/>
      </c>
      <c r="H32" s="21" t="n">
        <f aca="false">IFERROR(SUMIFS('Trade Log'!$R$4:$R$303,'Trade Log'!$V$4:$V$303,$E32),"")</f>
        <v>0</v>
      </c>
    </row>
    <row r="33" customFormat="false" ht="15" hidden="false" customHeight="false" outlineLevel="0" collapsed="false">
      <c r="E33" s="17" t="s">
        <v>80</v>
      </c>
      <c r="F33" s="18" t="n">
        <f aca="false">COUNTIFS('Trade Log'!$V$4:$V$303,$E33)</f>
        <v>0</v>
      </c>
      <c r="G33" s="21" t="str">
        <f aca="false">IFERROR(AVERAGEIFS('Trade Log'!$R$4:$R$303,'Trade Log'!$V$4:$V$303,$E33),"")</f>
        <v/>
      </c>
      <c r="H33" s="21" t="n">
        <f aca="false">IFERROR(SUMIFS('Trade Log'!$R$4:$R$303,'Trade Log'!$V$4:$V$303,$E33),"")</f>
        <v>0</v>
      </c>
    </row>
    <row r="34" customFormat="false" ht="15" hidden="false" customHeight="false" outlineLevel="0" collapsed="false">
      <c r="E34" s="17" t="s">
        <v>81</v>
      </c>
      <c r="F34" s="18" t="n">
        <f aca="false">COUNTIFS('Trade Log'!$V$4:$V$303,$E34)</f>
        <v>0</v>
      </c>
      <c r="G34" s="21" t="str">
        <f aca="false">IFERROR(AVERAGEIFS('Trade Log'!$R$4:$R$303,'Trade Log'!$V$4:$V$303,$E34),"")</f>
        <v/>
      </c>
      <c r="H34" s="21" t="n">
        <f aca="false">IFERROR(SUMIFS('Trade Log'!$R$4:$R$303,'Trade Log'!$V$4:$V$303,$E34),"")</f>
        <v>0</v>
      </c>
    </row>
    <row r="35" customFormat="false" ht="15" hidden="false" customHeight="false" outlineLevel="0" collapsed="false">
      <c r="E35" s="17" t="s">
        <v>82</v>
      </c>
      <c r="F35" s="18" t="n">
        <f aca="false">COUNTIFS('Trade Log'!$V$4:$V$303,$E35)</f>
        <v>0</v>
      </c>
      <c r="G35" s="21" t="str">
        <f aca="false">IFERROR(AVERAGEIFS('Trade Log'!$R$4:$R$303,'Trade Log'!$V$4:$V$303,$E35),"")</f>
        <v/>
      </c>
      <c r="H35" s="21" t="n">
        <f aca="false">IFERROR(SUMIFS('Trade Log'!$R$4:$R$303,'Trade Log'!$V$4:$V$303,$E35),"")</f>
        <v>0</v>
      </c>
    </row>
    <row r="36" customFormat="false" ht="15" hidden="false" customHeight="false" outlineLevel="0" collapsed="false">
      <c r="E36" s="17" t="s">
        <v>83</v>
      </c>
      <c r="F36" s="18" t="n">
        <f aca="false">COUNTIFS('Trade Log'!$V$4:$V$303,$E36)</f>
        <v>0</v>
      </c>
      <c r="G36" s="21" t="str">
        <f aca="false">IFERROR(AVERAGEIFS('Trade Log'!$R$4:$R$303,'Trade Log'!$V$4:$V$303,$E36),"")</f>
        <v/>
      </c>
      <c r="H36" s="21" t="n">
        <f aca="false">IFERROR(SUMIFS('Trade Log'!$R$4:$R$303,'Trade Log'!$V$4:$V$303,$E36),"")</f>
        <v>0</v>
      </c>
    </row>
    <row r="37" customFormat="false" ht="15" hidden="false" customHeight="false" outlineLevel="0" collapsed="false">
      <c r="E37" s="17" t="s">
        <v>84</v>
      </c>
      <c r="F37" s="18" t="n">
        <f aca="false">COUNTIFS('Trade Log'!$V$4:$V$303,$E37)</f>
        <v>0</v>
      </c>
      <c r="G37" s="21" t="str">
        <f aca="false">IFERROR(AVERAGEIFS('Trade Log'!$R$4:$R$303,'Trade Log'!$V$4:$V$303,$E37),"")</f>
        <v/>
      </c>
      <c r="H37" s="21" t="n">
        <f aca="false">IFERROR(SUMIFS('Trade Log'!$R$4:$R$303,'Trade Log'!$V$4:$V$303,$E37),"")</f>
        <v>0</v>
      </c>
    </row>
    <row r="38" customFormat="false" ht="15" hidden="false" customHeight="false" outlineLevel="0" collapsed="false">
      <c r="E38" s="17" t="s">
        <v>85</v>
      </c>
      <c r="F38" s="18" t="n">
        <f aca="false">COUNTIFS('Trade Log'!$V$4:$V$303,$E38)</f>
        <v>0</v>
      </c>
      <c r="G38" s="21" t="str">
        <f aca="false">IFERROR(AVERAGEIFS('Trade Log'!$R$4:$R$303,'Trade Log'!$V$4:$V$303,$E38),"")</f>
        <v/>
      </c>
      <c r="H38" s="21" t="n">
        <f aca="false">IFERROR(SUMIFS('Trade Log'!$R$4:$R$303,'Trade Log'!$V$4:$V$303,$E38),"")</f>
        <v>0</v>
      </c>
    </row>
    <row r="39" customFormat="false" ht="15" hidden="false" customHeight="false" outlineLevel="0" collapsed="false">
      <c r="E39" s="17" t="s">
        <v>86</v>
      </c>
      <c r="F39" s="18" t="n">
        <f aca="false">COUNTIFS('Trade Log'!$V$4:$V$303,$E39)</f>
        <v>0</v>
      </c>
      <c r="G39" s="21" t="str">
        <f aca="false">IFERROR(AVERAGEIFS('Trade Log'!$R$4:$R$303,'Trade Log'!$V$4:$V$303,$E39),"")</f>
        <v/>
      </c>
      <c r="H39" s="21" t="n">
        <f aca="false">IFERROR(SUMIFS('Trade Log'!$R$4:$R$303,'Trade Log'!$V$4:$V$303,$E39),"")</f>
        <v>0</v>
      </c>
    </row>
    <row r="40" customFormat="false" ht="15" hidden="false" customHeight="false" outlineLevel="0" collapsed="false">
      <c r="E40" s="17" t="s">
        <v>87</v>
      </c>
      <c r="F40" s="18" t="n">
        <f aca="false">COUNTIFS('Trade Log'!$V$4:$V$303,$E40)</f>
        <v>0</v>
      </c>
      <c r="G40" s="21" t="str">
        <f aca="false">IFERROR(AVERAGEIFS('Trade Log'!$R$4:$R$303,'Trade Log'!$V$4:$V$303,$E40),"")</f>
        <v/>
      </c>
      <c r="H40" s="21" t="n">
        <f aca="false">IFERROR(SUMIFS('Trade Log'!$R$4:$R$303,'Trade Log'!$V$4:$V$303,$E40),"")</f>
        <v>0</v>
      </c>
    </row>
    <row r="42" customFormat="false" ht="21.75" hidden="false" customHeight="true" outlineLevel="0" collapsed="false">
      <c r="E42" s="8" t="s">
        <v>88</v>
      </c>
      <c r="F42" s="9"/>
    </row>
    <row r="43" customFormat="false" ht="15" hidden="false" customHeight="false" outlineLevel="0" collapsed="false">
      <c r="E43" s="12" t="s">
        <v>89</v>
      </c>
      <c r="F43" s="13" t="s">
        <v>21</v>
      </c>
      <c r="G43" s="13" t="s">
        <v>23</v>
      </c>
      <c r="H43" s="13" t="s">
        <v>24</v>
      </c>
    </row>
    <row r="44" customFormat="false" ht="15" hidden="false" customHeight="false" outlineLevel="0" collapsed="false">
      <c r="E44" s="17" t="s">
        <v>90</v>
      </c>
      <c r="F44" s="18" t="n">
        <f aca="false">COUNTIFS('Trade Log'!$H$4:$H$303,$E44)</f>
        <v>0</v>
      </c>
      <c r="G44" s="21" t="str">
        <f aca="false">IFERROR(AVERAGEIFS('Trade Log'!$R$4:$R$303,'Trade Log'!$H$4:$H$303,$E44),"")</f>
        <v/>
      </c>
      <c r="H44" s="21" t="n">
        <f aca="false">IFERROR(SUMIFS('Trade Log'!$R$4:$R$303,'Trade Log'!$H$4:$H$303,$E44),"")</f>
        <v>0</v>
      </c>
    </row>
    <row r="45" customFormat="false" ht="15" hidden="false" customHeight="false" outlineLevel="0" collapsed="false">
      <c r="E45" s="17" t="s">
        <v>91</v>
      </c>
      <c r="F45" s="18" t="n">
        <f aca="false">COUNTIFS('Trade Log'!$H$4:$H$303,$E45)</f>
        <v>1</v>
      </c>
      <c r="G45" s="21" t="n">
        <f aca="false">IFERROR(AVERAGEIFS('Trade Log'!$R$4:$R$303,'Trade Log'!$H$4:$H$303,$E45),"")</f>
        <v>2.51428571428571</v>
      </c>
      <c r="H45" s="21" t="n">
        <f aca="false">IFERROR(SUMIFS('Trade Log'!$R$4:$R$303,'Trade Log'!$H$4:$H$303,$E45),"")</f>
        <v>2.51428571428571</v>
      </c>
    </row>
    <row r="46" customFormat="false" ht="15" hidden="false" customHeight="false" outlineLevel="0" collapsed="false">
      <c r="E46" s="17" t="s">
        <v>92</v>
      </c>
      <c r="F46" s="18" t="n">
        <f aca="false">COUNTIFS('Trade Log'!$H$4:$H$303,$E46)</f>
        <v>0</v>
      </c>
      <c r="G46" s="21" t="str">
        <f aca="false">IFERROR(AVERAGEIFS('Trade Log'!$R$4:$R$303,'Trade Log'!$H$4:$H$303,$E46),"")</f>
        <v/>
      </c>
      <c r="H46" s="21" t="n">
        <f aca="false">IFERROR(SUMIFS('Trade Log'!$R$4:$R$303,'Trade Log'!$H$4:$H$303,$E46),"")</f>
        <v>0</v>
      </c>
    </row>
    <row r="47" customFormat="false" ht="15" hidden="false" customHeight="false" outlineLevel="0" collapsed="false">
      <c r="E47" s="17" t="s">
        <v>93</v>
      </c>
      <c r="F47" s="18" t="n">
        <f aca="false">COUNTIFS('Trade Log'!$H$4:$H$303,$E47)</f>
        <v>0</v>
      </c>
      <c r="G47" s="21" t="str">
        <f aca="false">IFERROR(AVERAGEIFS('Trade Log'!$R$4:$R$303,'Trade Log'!$H$4:$H$303,$E47),"")</f>
        <v/>
      </c>
      <c r="H47" s="21" t="n">
        <f aca="false">IFERROR(SUMIFS('Trade Log'!$R$4:$R$303,'Trade Log'!$H$4:$H$303,$E47),"")</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7" min="1" style="0" width="26"/>
  </cols>
  <sheetData>
    <row r="1" customFormat="false" ht="15" hidden="false" customHeight="false" outlineLevel="0" collapsed="false">
      <c r="A1" s="31" t="s">
        <v>20</v>
      </c>
      <c r="B1" s="31" t="s">
        <v>94</v>
      </c>
      <c r="C1" s="31" t="s">
        <v>95</v>
      </c>
      <c r="D1" s="31" t="s">
        <v>70</v>
      </c>
      <c r="E1" s="31" t="s">
        <v>96</v>
      </c>
      <c r="F1" s="31" t="s">
        <v>97</v>
      </c>
      <c r="G1" s="31" t="s">
        <v>98</v>
      </c>
    </row>
    <row r="2" customFormat="false" ht="15" hidden="false" customHeight="false" outlineLevel="0" collapsed="false">
      <c r="A2" s="32" t="s">
        <v>27</v>
      </c>
      <c r="B2" s="32" t="s">
        <v>99</v>
      </c>
      <c r="C2" s="32" t="s">
        <v>90</v>
      </c>
      <c r="D2" s="32" t="s">
        <v>73</v>
      </c>
      <c r="E2" s="32" t="s">
        <v>100</v>
      </c>
      <c r="F2" s="32" t="s">
        <v>101</v>
      </c>
      <c r="G2" s="32" t="s">
        <v>102</v>
      </c>
    </row>
    <row r="3" customFormat="false" ht="15" hidden="false" customHeight="false" outlineLevel="0" collapsed="false">
      <c r="A3" s="32" t="s">
        <v>29</v>
      </c>
      <c r="B3" s="32" t="s">
        <v>103</v>
      </c>
      <c r="C3" s="32" t="s">
        <v>91</v>
      </c>
      <c r="D3" s="32" t="s">
        <v>75</v>
      </c>
      <c r="E3" s="32" t="s">
        <v>104</v>
      </c>
      <c r="F3" s="32" t="s">
        <v>105</v>
      </c>
      <c r="G3" s="32" t="s">
        <v>106</v>
      </c>
    </row>
    <row r="4" customFormat="false" ht="15" hidden="false" customHeight="false" outlineLevel="0" collapsed="false">
      <c r="A4" s="32" t="s">
        <v>31</v>
      </c>
      <c r="B4" s="32" t="s">
        <v>107</v>
      </c>
      <c r="C4" s="32" t="s">
        <v>92</v>
      </c>
      <c r="D4" s="32" t="s">
        <v>76</v>
      </c>
      <c r="F4" s="32" t="s">
        <v>108</v>
      </c>
    </row>
    <row r="5" customFormat="false" ht="15" hidden="false" customHeight="false" outlineLevel="0" collapsed="false">
      <c r="A5" s="32" t="s">
        <v>34</v>
      </c>
      <c r="B5" s="32" t="s">
        <v>109</v>
      </c>
      <c r="C5" s="32" t="s">
        <v>93</v>
      </c>
      <c r="D5" s="32" t="s">
        <v>78</v>
      </c>
      <c r="F5" s="32" t="s">
        <v>110</v>
      </c>
    </row>
    <row r="6" customFormat="false" ht="15" hidden="false" customHeight="false" outlineLevel="0" collapsed="false">
      <c r="A6" s="32" t="s">
        <v>37</v>
      </c>
      <c r="B6" s="32" t="s">
        <v>111</v>
      </c>
      <c r="D6" s="32" t="s">
        <v>79</v>
      </c>
      <c r="F6" s="32" t="s">
        <v>112</v>
      </c>
    </row>
    <row r="7" customFormat="false" ht="15" hidden="false" customHeight="false" outlineLevel="0" collapsed="false">
      <c r="A7" s="32" t="s">
        <v>39</v>
      </c>
      <c r="D7" s="32" t="s">
        <v>80</v>
      </c>
    </row>
    <row r="8" customFormat="false" ht="15" hidden="false" customHeight="false" outlineLevel="0" collapsed="false">
      <c r="A8" s="32" t="s">
        <v>41</v>
      </c>
      <c r="D8" s="32" t="s">
        <v>81</v>
      </c>
    </row>
    <row r="9" customFormat="false" ht="15" hidden="false" customHeight="false" outlineLevel="0" collapsed="false">
      <c r="A9" s="32" t="s">
        <v>44</v>
      </c>
      <c r="D9" s="32" t="s">
        <v>82</v>
      </c>
    </row>
    <row r="10" customFormat="false" ht="15" hidden="false" customHeight="false" outlineLevel="0" collapsed="false">
      <c r="A10" s="32" t="s">
        <v>45</v>
      </c>
      <c r="D10" s="32" t="s">
        <v>83</v>
      </c>
    </row>
    <row r="11" customFormat="false" ht="15" hidden="false" customHeight="false" outlineLevel="0" collapsed="false">
      <c r="A11" s="32" t="s">
        <v>47</v>
      </c>
      <c r="D11" s="32" t="s">
        <v>84</v>
      </c>
    </row>
    <row r="12" customFormat="false" ht="15" hidden="false" customHeight="false" outlineLevel="0" collapsed="false">
      <c r="A12" s="32" t="s">
        <v>50</v>
      </c>
      <c r="D12" s="32" t="s">
        <v>85</v>
      </c>
    </row>
    <row r="13" customFormat="false" ht="15" hidden="false" customHeight="false" outlineLevel="0" collapsed="false">
      <c r="A13" s="32" t="s">
        <v>53</v>
      </c>
      <c r="D13" s="32" t="s">
        <v>86</v>
      </c>
    </row>
    <row r="14" customFormat="false" ht="15" hidden="false" customHeight="false" outlineLevel="0" collapsed="false">
      <c r="A14" s="32" t="s">
        <v>55</v>
      </c>
      <c r="D14" s="32" t="s">
        <v>87</v>
      </c>
    </row>
    <row r="15" customFormat="false" ht="15" hidden="false" customHeight="false" outlineLevel="0" collapsed="false">
      <c r="A15" s="32" t="s">
        <v>57</v>
      </c>
    </row>
    <row r="16" customFormat="false" ht="15" hidden="false" customHeight="false" outlineLevel="0" collapsed="false">
      <c r="A16" s="32" t="s">
        <v>59</v>
      </c>
    </row>
    <row r="17" customFormat="false" ht="15" hidden="false" customHeight="false" outlineLevel="0" collapsed="false">
      <c r="A17" s="32" t="s">
        <v>62</v>
      </c>
    </row>
    <row r="18" customFormat="false" ht="15" hidden="false" customHeight="false" outlineLevel="0" collapsed="false">
      <c r="A18" s="32" t="s">
        <v>63</v>
      </c>
    </row>
    <row r="19" customFormat="false" ht="15" hidden="false" customHeight="false" outlineLevel="0" collapsed="false">
      <c r="A19" s="32" t="s">
        <v>65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C30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3" topLeftCell="C4" activePane="bottomRight" state="frozen"/>
      <selection pane="topLeft" activeCell="A1" activeCellId="0" sqref="A1"/>
      <selection pane="topRight" activeCell="C1" activeCellId="0" sqref="C1"/>
      <selection pane="bottomLeft" activeCell="A4" activeCellId="0" sqref="A4"/>
      <selection pane="bottomRigh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11"/>
    <col collapsed="false" customWidth="true" hidden="false" outlineLevel="0" max="3" min="3" style="0" width="9"/>
    <col collapsed="false" customWidth="true" hidden="false" outlineLevel="0" max="4" min="4" style="0" width="10"/>
    <col collapsed="false" customWidth="true" hidden="false" outlineLevel="0" max="5" min="5" style="0" width="12"/>
    <col collapsed="false" customWidth="true" hidden="false" outlineLevel="0" max="6" min="6" style="0" width="20"/>
    <col collapsed="false" customWidth="true" hidden="false" outlineLevel="0" max="7" min="7" style="0" width="15"/>
    <col collapsed="false" customWidth="true" hidden="false" outlineLevel="0" max="8" min="8" style="0" width="22"/>
    <col collapsed="false" customWidth="true" hidden="false" outlineLevel="0" max="9" min="9" style="0" width="14"/>
    <col collapsed="false" customWidth="true" hidden="false" outlineLevel="0" max="10" min="10" style="0" width="12"/>
    <col collapsed="false" customWidth="true" hidden="false" outlineLevel="0" max="13" min="11" style="0" width="10"/>
    <col collapsed="false" customWidth="true" hidden="false" outlineLevel="0" max="14" min="14" style="0" width="9"/>
    <col collapsed="false" customWidth="true" hidden="false" outlineLevel="0" max="15" min="15" style="0" width="10"/>
    <col collapsed="false" customWidth="true" hidden="false" outlineLevel="0" max="16" min="16" style="0" width="11"/>
    <col collapsed="false" customWidth="true" hidden="false" outlineLevel="0" max="17" min="17" style="0" width="12"/>
    <col collapsed="false" customWidth="true" hidden="false" outlineLevel="0" max="19" min="18" style="0" width="11"/>
    <col collapsed="false" customWidth="true" hidden="false" outlineLevel="0" max="20" min="20" style="0" width="12"/>
    <col collapsed="false" customWidth="true" hidden="false" outlineLevel="0" max="21" min="21" style="0" width="13"/>
    <col collapsed="false" customWidth="true" hidden="false" outlineLevel="0" max="22" min="22" style="0" width="24"/>
    <col collapsed="false" customWidth="true" hidden="false" outlineLevel="0" max="24" min="23" style="0" width="40"/>
    <col collapsed="false" customWidth="true" hidden="false" outlineLevel="0" max="26" min="25" style="0" width="10"/>
    <col collapsed="false" customWidth="true" hidden="false" outlineLevel="0" max="29" min="27" style="0" width="11"/>
  </cols>
  <sheetData>
    <row r="1" customFormat="false" ht="19.7" hidden="false" customHeight="false" outlineLevel="0" collapsed="false">
      <c r="A1" s="6" t="s">
        <v>113</v>
      </c>
    </row>
    <row r="2" customFormat="false" ht="15" hidden="false" customHeight="false" outlineLevel="0" collapsed="false">
      <c r="A2" s="7" t="s">
        <v>114</v>
      </c>
    </row>
    <row r="3" customFormat="false" ht="30" hidden="false" customHeight="true" outlineLevel="0" collapsed="false">
      <c r="A3" s="33" t="s">
        <v>115</v>
      </c>
      <c r="B3" s="34" t="s">
        <v>116</v>
      </c>
      <c r="C3" s="34" t="s">
        <v>117</v>
      </c>
      <c r="D3" s="34" t="s">
        <v>96</v>
      </c>
      <c r="E3" s="34" t="s">
        <v>97</v>
      </c>
      <c r="F3" s="34" t="s">
        <v>20</v>
      </c>
      <c r="G3" s="34" t="s">
        <v>94</v>
      </c>
      <c r="H3" s="34" t="s">
        <v>95</v>
      </c>
      <c r="I3" s="34" t="s">
        <v>118</v>
      </c>
      <c r="J3" s="34" t="s">
        <v>119</v>
      </c>
      <c r="K3" s="34" t="s">
        <v>120</v>
      </c>
      <c r="L3" s="34" t="s">
        <v>121</v>
      </c>
      <c r="M3" s="34" t="s">
        <v>122</v>
      </c>
      <c r="N3" s="34" t="s">
        <v>123</v>
      </c>
      <c r="O3" s="34" t="s">
        <v>124</v>
      </c>
      <c r="P3" s="33" t="s">
        <v>125</v>
      </c>
      <c r="Q3" s="33" t="s">
        <v>126</v>
      </c>
      <c r="R3" s="33" t="s">
        <v>127</v>
      </c>
      <c r="S3" s="33" t="s">
        <v>128</v>
      </c>
      <c r="T3" s="33" t="s">
        <v>129</v>
      </c>
      <c r="U3" s="34" t="s">
        <v>98</v>
      </c>
      <c r="V3" s="34" t="s">
        <v>70</v>
      </c>
      <c r="W3" s="34" t="s">
        <v>130</v>
      </c>
      <c r="X3" s="34" t="s">
        <v>131</v>
      </c>
      <c r="Y3" s="33" t="s">
        <v>132</v>
      </c>
      <c r="Z3" s="33" t="s">
        <v>133</v>
      </c>
      <c r="AA3" s="33" t="s">
        <v>134</v>
      </c>
      <c r="AB3" s="33" t="s">
        <v>135</v>
      </c>
      <c r="AC3" s="33" t="s">
        <v>136</v>
      </c>
    </row>
    <row r="4" customFormat="false" ht="35.05" hidden="false" customHeight="false" outlineLevel="0" collapsed="false">
      <c r="A4" s="35" t="n">
        <f aca="false">IF($K4="","",COUNT($K$4:$K4))</f>
        <v>1</v>
      </c>
      <c r="B4" s="36" t="s">
        <v>137</v>
      </c>
      <c r="C4" s="37" t="s">
        <v>138</v>
      </c>
      <c r="D4" s="38" t="s">
        <v>100</v>
      </c>
      <c r="E4" s="38" t="s">
        <v>101</v>
      </c>
      <c r="F4" s="38" t="s">
        <v>50</v>
      </c>
      <c r="G4" s="38" t="s">
        <v>99</v>
      </c>
      <c r="H4" s="38" t="s">
        <v>91</v>
      </c>
      <c r="I4" s="39" t="n">
        <v>25000</v>
      </c>
      <c r="J4" s="40" t="n">
        <v>0.01</v>
      </c>
      <c r="K4" s="41" t="n">
        <v>182.4</v>
      </c>
      <c r="L4" s="41" t="n">
        <v>178.9</v>
      </c>
      <c r="M4" s="41" t="n">
        <v>193</v>
      </c>
      <c r="N4" s="42" t="n">
        <v>71</v>
      </c>
      <c r="O4" s="41" t="n">
        <v>191.2</v>
      </c>
      <c r="P4" s="43" t="n">
        <f aca="false">IF(OR($K4="",$L4="",$N4=""),"",ABS($K4-$L4)*$N4)</f>
        <v>248.5</v>
      </c>
      <c r="Q4" s="44" t="n">
        <f aca="false">IF(OR($O4="",$K4="",$N4=""),"",($O4-$K4)*$N4*IF($D4="Short",-1,1))</f>
        <v>624.799999999999</v>
      </c>
      <c r="R4" s="45" t="n">
        <f aca="false">IFERROR(IF($Q4="","",$Q4/$P4),"")</f>
        <v>2.51428571428571</v>
      </c>
      <c r="S4" s="46" t="n">
        <f aca="false">IFERROR(IF(OR($M4="",$K4="",$L4=""),"",ABS($M4-$K4)/ABS($K4-$L4)),"")</f>
        <v>3.02857142857143</v>
      </c>
      <c r="T4" s="47" t="n">
        <f aca="false">IFERROR(IF($P4="","",$P4/$I4),"")</f>
        <v>0.00994</v>
      </c>
      <c r="U4" s="38" t="s">
        <v>102</v>
      </c>
      <c r="V4" s="38" t="s">
        <v>73</v>
      </c>
      <c r="W4" s="48" t="s">
        <v>139</v>
      </c>
      <c r="X4" s="48" t="s">
        <v>140</v>
      </c>
      <c r="Y4" s="49" t="n">
        <f aca="false">IF($R4="","",SUM($R$4:$R4))</f>
        <v>2.51428571428571</v>
      </c>
      <c r="Z4" s="49" t="n">
        <f aca="false">IF($Y4="","",MAX($Y$4:$Y4))</f>
        <v>2.51428571428571</v>
      </c>
      <c r="AA4" s="49" t="n">
        <f aca="false">IF($Y4="","",$Z4-$Y4)</f>
        <v>0</v>
      </c>
      <c r="AB4" s="50" t="n">
        <f aca="false">IF($R4="","",IF($R4&lt;0,N(AB3)+1,0))</f>
        <v>0</v>
      </c>
      <c r="AC4" s="50" t="n">
        <f aca="false">IF($R4="","",IF($R4&gt;0,N(AC3)+1,0))</f>
        <v>1</v>
      </c>
    </row>
    <row r="5" customFormat="false" ht="15" hidden="false" customHeight="false" outlineLevel="0" collapsed="false">
      <c r="A5" s="51" t="str">
        <f aca="false">IF($K5="","",COUNT($K$4:$K5))</f>
        <v/>
      </c>
      <c r="B5" s="52"/>
      <c r="C5" s="53"/>
      <c r="D5" s="54"/>
      <c r="E5" s="54"/>
      <c r="F5" s="54"/>
      <c r="G5" s="54"/>
      <c r="H5" s="54"/>
      <c r="I5" s="55"/>
      <c r="J5" s="56"/>
      <c r="K5" s="57"/>
      <c r="L5" s="57"/>
      <c r="M5" s="57"/>
      <c r="N5" s="58"/>
      <c r="O5" s="57"/>
      <c r="P5" s="59" t="str">
        <f aca="false">IF(OR($K5="",$L5="",$N5=""),"",ABS($K5-$L5)*$N5)</f>
        <v/>
      </c>
      <c r="Q5" s="60" t="str">
        <f aca="false">IF(OR($O5="",$K5="",$N5=""),"",($O5-$K5)*$N5*IF($D5="Short",-1,1))</f>
        <v/>
      </c>
      <c r="R5" s="61" t="str">
        <f aca="false">IFERROR(IF($Q5="","",$Q5/$P5),"")</f>
        <v/>
      </c>
      <c r="S5" s="62" t="str">
        <f aca="false">IFERROR(IF(OR($M5="",$K5="",$L5=""),"",ABS($M5-$K5)/ABS($K5-$L5)),"")</f>
        <v/>
      </c>
      <c r="T5" s="63" t="str">
        <f aca="false">IFERROR(IF($P5="","",$P5/$I5),"")</f>
        <v/>
      </c>
      <c r="U5" s="54"/>
      <c r="V5" s="54"/>
      <c r="W5" s="64"/>
      <c r="X5" s="64"/>
      <c r="Y5" s="65" t="str">
        <f aca="false">IF($R5="","",SUM($R$4:$R5))</f>
        <v/>
      </c>
      <c r="Z5" s="65" t="str">
        <f aca="false">IF($Y5="","",MAX($Y$4:$Y5))</f>
        <v/>
      </c>
      <c r="AA5" s="65" t="str">
        <f aca="false">IF($Y5="","",$Z5-$Y5)</f>
        <v/>
      </c>
      <c r="AB5" s="66" t="str">
        <f aca="false">IF($R5="","",IF($R5&lt;0,N(AB4)+1,0))</f>
        <v/>
      </c>
      <c r="AC5" s="66" t="str">
        <f aca="false">IF($R5="","",IF($R5&gt;0,N(AC4)+1,0))</f>
        <v/>
      </c>
    </row>
    <row r="6" customFormat="false" ht="15" hidden="false" customHeight="false" outlineLevel="0" collapsed="false">
      <c r="A6" s="51" t="str">
        <f aca="false">IF($K6="","",COUNT($K$4:$K6))</f>
        <v/>
      </c>
      <c r="B6" s="52"/>
      <c r="C6" s="53"/>
      <c r="D6" s="54"/>
      <c r="E6" s="54"/>
      <c r="F6" s="54"/>
      <c r="G6" s="54"/>
      <c r="H6" s="54"/>
      <c r="I6" s="55"/>
      <c r="J6" s="56"/>
      <c r="K6" s="57"/>
      <c r="L6" s="57"/>
      <c r="M6" s="57"/>
      <c r="N6" s="58"/>
      <c r="O6" s="57"/>
      <c r="P6" s="59" t="str">
        <f aca="false">IF(OR($K6="",$L6="",$N6=""),"",ABS($K6-$L6)*$N6)</f>
        <v/>
      </c>
      <c r="Q6" s="60" t="str">
        <f aca="false">IF(OR($O6="",$K6="",$N6=""),"",($O6-$K6)*$N6*IF($D6="Short",-1,1))</f>
        <v/>
      </c>
      <c r="R6" s="61" t="str">
        <f aca="false">IFERROR(IF($Q6="","",$Q6/$P6),"")</f>
        <v/>
      </c>
      <c r="S6" s="62" t="str">
        <f aca="false">IFERROR(IF(OR($M6="",$K6="",$L6=""),"",ABS($M6-$K6)/ABS($K6-$L6)),"")</f>
        <v/>
      </c>
      <c r="T6" s="63" t="str">
        <f aca="false">IFERROR(IF($P6="","",$P6/$I6),"")</f>
        <v/>
      </c>
      <c r="U6" s="54"/>
      <c r="V6" s="54"/>
      <c r="W6" s="64"/>
      <c r="X6" s="64"/>
      <c r="Y6" s="65" t="str">
        <f aca="false">IF($R6="","",SUM($R$4:$R6))</f>
        <v/>
      </c>
      <c r="Z6" s="65" t="str">
        <f aca="false">IF($Y6="","",MAX($Y$4:$Y6))</f>
        <v/>
      </c>
      <c r="AA6" s="65" t="str">
        <f aca="false">IF($Y6="","",$Z6-$Y6)</f>
        <v/>
      </c>
      <c r="AB6" s="66" t="str">
        <f aca="false">IF($R6="","",IF($R6&lt;0,N(AB5)+1,0))</f>
        <v/>
      </c>
      <c r="AC6" s="66" t="str">
        <f aca="false">IF($R6="","",IF($R6&gt;0,N(AC5)+1,0))</f>
        <v/>
      </c>
    </row>
    <row r="7" customFormat="false" ht="15" hidden="false" customHeight="false" outlineLevel="0" collapsed="false">
      <c r="A7" s="51" t="str">
        <f aca="false">IF($K7="","",COUNT($K$4:$K7))</f>
        <v/>
      </c>
      <c r="B7" s="52"/>
      <c r="C7" s="53"/>
      <c r="D7" s="54"/>
      <c r="E7" s="54"/>
      <c r="F7" s="54"/>
      <c r="G7" s="54"/>
      <c r="H7" s="54"/>
      <c r="I7" s="55"/>
      <c r="J7" s="56"/>
      <c r="K7" s="57"/>
      <c r="L7" s="57"/>
      <c r="M7" s="57"/>
      <c r="N7" s="58"/>
      <c r="O7" s="57"/>
      <c r="P7" s="59" t="str">
        <f aca="false">IF(OR($K7="",$L7="",$N7=""),"",ABS($K7-$L7)*$N7)</f>
        <v/>
      </c>
      <c r="Q7" s="60" t="str">
        <f aca="false">IF(OR($O7="",$K7="",$N7=""),"",($O7-$K7)*$N7*IF($D7="Short",-1,1))</f>
        <v/>
      </c>
      <c r="R7" s="61" t="str">
        <f aca="false">IFERROR(IF($Q7="","",$Q7/$P7),"")</f>
        <v/>
      </c>
      <c r="S7" s="62" t="str">
        <f aca="false">IFERROR(IF(OR($M7="",$K7="",$L7=""),"",ABS($M7-$K7)/ABS($K7-$L7)),"")</f>
        <v/>
      </c>
      <c r="T7" s="63" t="str">
        <f aca="false">IFERROR(IF($P7="","",$P7/$I7),"")</f>
        <v/>
      </c>
      <c r="U7" s="54"/>
      <c r="V7" s="54"/>
      <c r="W7" s="64"/>
      <c r="X7" s="64"/>
      <c r="Y7" s="65" t="str">
        <f aca="false">IF($R7="","",SUM($R$4:$R7))</f>
        <v/>
      </c>
      <c r="Z7" s="65" t="str">
        <f aca="false">IF($Y7="","",MAX($Y$4:$Y7))</f>
        <v/>
      </c>
      <c r="AA7" s="65" t="str">
        <f aca="false">IF($Y7="","",$Z7-$Y7)</f>
        <v/>
      </c>
      <c r="AB7" s="66" t="str">
        <f aca="false">IF($R7="","",IF($R7&lt;0,N(AB6)+1,0))</f>
        <v/>
      </c>
      <c r="AC7" s="66" t="str">
        <f aca="false">IF($R7="","",IF($R7&gt;0,N(AC6)+1,0))</f>
        <v/>
      </c>
    </row>
    <row r="8" customFormat="false" ht="15" hidden="false" customHeight="false" outlineLevel="0" collapsed="false">
      <c r="A8" s="51" t="str">
        <f aca="false">IF($K8="","",COUNT($K$4:$K8))</f>
        <v/>
      </c>
      <c r="B8" s="52"/>
      <c r="C8" s="53"/>
      <c r="D8" s="54"/>
      <c r="E8" s="54"/>
      <c r="F8" s="54"/>
      <c r="G8" s="54"/>
      <c r="H8" s="54"/>
      <c r="I8" s="55"/>
      <c r="J8" s="56"/>
      <c r="K8" s="57"/>
      <c r="L8" s="57"/>
      <c r="M8" s="57"/>
      <c r="N8" s="58"/>
      <c r="O8" s="57"/>
      <c r="P8" s="59" t="str">
        <f aca="false">IF(OR($K8="",$L8="",$N8=""),"",ABS($K8-$L8)*$N8)</f>
        <v/>
      </c>
      <c r="Q8" s="60" t="str">
        <f aca="false">IF(OR($O8="",$K8="",$N8=""),"",($O8-$K8)*$N8*IF($D8="Short",-1,1))</f>
        <v/>
      </c>
      <c r="R8" s="61" t="str">
        <f aca="false">IFERROR(IF($Q8="","",$Q8/$P8),"")</f>
        <v/>
      </c>
      <c r="S8" s="62" t="str">
        <f aca="false">IFERROR(IF(OR($M8="",$K8="",$L8=""),"",ABS($M8-$K8)/ABS($K8-$L8)),"")</f>
        <v/>
      </c>
      <c r="T8" s="63" t="str">
        <f aca="false">IFERROR(IF($P8="","",$P8/$I8),"")</f>
        <v/>
      </c>
      <c r="U8" s="54"/>
      <c r="V8" s="54"/>
      <c r="W8" s="64"/>
      <c r="X8" s="64"/>
      <c r="Y8" s="65" t="str">
        <f aca="false">IF($R8="","",SUM($R$4:$R8))</f>
        <v/>
      </c>
      <c r="Z8" s="65" t="str">
        <f aca="false">IF($Y8="","",MAX($Y$4:$Y8))</f>
        <v/>
      </c>
      <c r="AA8" s="65" t="str">
        <f aca="false">IF($Y8="","",$Z8-$Y8)</f>
        <v/>
      </c>
      <c r="AB8" s="66" t="str">
        <f aca="false">IF($R8="","",IF($R8&lt;0,N(AB7)+1,0))</f>
        <v/>
      </c>
      <c r="AC8" s="66" t="str">
        <f aca="false">IF($R8="","",IF($R8&gt;0,N(AC7)+1,0))</f>
        <v/>
      </c>
    </row>
    <row r="9" customFormat="false" ht="15" hidden="false" customHeight="false" outlineLevel="0" collapsed="false">
      <c r="A9" s="51" t="str">
        <f aca="false">IF($K9="","",COUNT($K$4:$K9))</f>
        <v/>
      </c>
      <c r="B9" s="52"/>
      <c r="C9" s="53"/>
      <c r="D9" s="54"/>
      <c r="E9" s="54"/>
      <c r="F9" s="54"/>
      <c r="G9" s="54"/>
      <c r="H9" s="54"/>
      <c r="I9" s="55"/>
      <c r="J9" s="56"/>
      <c r="K9" s="57"/>
      <c r="L9" s="57"/>
      <c r="M9" s="57"/>
      <c r="N9" s="58"/>
      <c r="O9" s="57"/>
      <c r="P9" s="59" t="str">
        <f aca="false">IF(OR($K9="",$L9="",$N9=""),"",ABS($K9-$L9)*$N9)</f>
        <v/>
      </c>
      <c r="Q9" s="60" t="str">
        <f aca="false">IF(OR($O9="",$K9="",$N9=""),"",($O9-$K9)*$N9*IF($D9="Short",-1,1))</f>
        <v/>
      </c>
      <c r="R9" s="61" t="str">
        <f aca="false">IFERROR(IF($Q9="","",$Q9/$P9),"")</f>
        <v/>
      </c>
      <c r="S9" s="62" t="str">
        <f aca="false">IFERROR(IF(OR($M9="",$K9="",$L9=""),"",ABS($M9-$K9)/ABS($K9-$L9)),"")</f>
        <v/>
      </c>
      <c r="T9" s="63" t="str">
        <f aca="false">IFERROR(IF($P9="","",$P9/$I9),"")</f>
        <v/>
      </c>
      <c r="U9" s="54"/>
      <c r="V9" s="54"/>
      <c r="W9" s="64"/>
      <c r="X9" s="64"/>
      <c r="Y9" s="65" t="str">
        <f aca="false">IF($R9="","",SUM($R$4:$R9))</f>
        <v/>
      </c>
      <c r="Z9" s="65" t="str">
        <f aca="false">IF($Y9="","",MAX($Y$4:$Y9))</f>
        <v/>
      </c>
      <c r="AA9" s="65" t="str">
        <f aca="false">IF($Y9="","",$Z9-$Y9)</f>
        <v/>
      </c>
      <c r="AB9" s="66" t="str">
        <f aca="false">IF($R9="","",IF($R9&lt;0,N(AB8)+1,0))</f>
        <v/>
      </c>
      <c r="AC9" s="66" t="str">
        <f aca="false">IF($R9="","",IF($R9&gt;0,N(AC8)+1,0))</f>
        <v/>
      </c>
    </row>
    <row r="10" customFormat="false" ht="15" hidden="false" customHeight="false" outlineLevel="0" collapsed="false">
      <c r="A10" s="51" t="str">
        <f aca="false">IF($K10="","",COUNT($K$4:$K10))</f>
        <v/>
      </c>
      <c r="B10" s="52"/>
      <c r="C10" s="53"/>
      <c r="D10" s="54"/>
      <c r="E10" s="54"/>
      <c r="F10" s="54"/>
      <c r="G10" s="54"/>
      <c r="H10" s="54"/>
      <c r="I10" s="55"/>
      <c r="J10" s="56"/>
      <c r="K10" s="57"/>
      <c r="L10" s="57"/>
      <c r="M10" s="57"/>
      <c r="N10" s="58"/>
      <c r="O10" s="57"/>
      <c r="P10" s="59" t="str">
        <f aca="false">IF(OR($K10="",$L10="",$N10=""),"",ABS($K10-$L10)*$N10)</f>
        <v/>
      </c>
      <c r="Q10" s="60" t="str">
        <f aca="false">IF(OR($O10="",$K10="",$N10=""),"",($O10-$K10)*$N10*IF($D10="Short",-1,1))</f>
        <v/>
      </c>
      <c r="R10" s="61" t="str">
        <f aca="false">IFERROR(IF($Q10="","",$Q10/$P10),"")</f>
        <v/>
      </c>
      <c r="S10" s="62" t="str">
        <f aca="false">IFERROR(IF(OR($M10="",$K10="",$L10=""),"",ABS($M10-$K10)/ABS($K10-$L10)),"")</f>
        <v/>
      </c>
      <c r="T10" s="63" t="str">
        <f aca="false">IFERROR(IF($P10="","",$P10/$I10),"")</f>
        <v/>
      </c>
      <c r="U10" s="54"/>
      <c r="V10" s="54"/>
      <c r="W10" s="64"/>
      <c r="X10" s="64"/>
      <c r="Y10" s="65" t="str">
        <f aca="false">IF($R10="","",SUM($R$4:$R10))</f>
        <v/>
      </c>
      <c r="Z10" s="65" t="str">
        <f aca="false">IF($Y10="","",MAX($Y$4:$Y10))</f>
        <v/>
      </c>
      <c r="AA10" s="65" t="str">
        <f aca="false">IF($Y10="","",$Z10-$Y10)</f>
        <v/>
      </c>
      <c r="AB10" s="66" t="str">
        <f aca="false">IF($R10="","",IF($R10&lt;0,N(AB9)+1,0))</f>
        <v/>
      </c>
      <c r="AC10" s="66" t="str">
        <f aca="false">IF($R10="","",IF($R10&gt;0,N(AC9)+1,0))</f>
        <v/>
      </c>
    </row>
    <row r="11" customFormat="false" ht="15" hidden="false" customHeight="false" outlineLevel="0" collapsed="false">
      <c r="A11" s="51" t="str">
        <f aca="false">IF($K11="","",COUNT($K$4:$K11))</f>
        <v/>
      </c>
      <c r="B11" s="52"/>
      <c r="C11" s="53"/>
      <c r="D11" s="54"/>
      <c r="E11" s="54"/>
      <c r="F11" s="54"/>
      <c r="G11" s="54"/>
      <c r="H11" s="54"/>
      <c r="I11" s="55"/>
      <c r="J11" s="56"/>
      <c r="K11" s="57"/>
      <c r="L11" s="57"/>
      <c r="M11" s="57"/>
      <c r="N11" s="58"/>
      <c r="O11" s="57"/>
      <c r="P11" s="59" t="str">
        <f aca="false">IF(OR($K11="",$L11="",$N11=""),"",ABS($K11-$L11)*$N11)</f>
        <v/>
      </c>
      <c r="Q11" s="60" t="str">
        <f aca="false">IF(OR($O11="",$K11="",$N11=""),"",($O11-$K11)*$N11*IF($D11="Short",-1,1))</f>
        <v/>
      </c>
      <c r="R11" s="61" t="str">
        <f aca="false">IFERROR(IF($Q11="","",$Q11/$P11),"")</f>
        <v/>
      </c>
      <c r="S11" s="62" t="str">
        <f aca="false">IFERROR(IF(OR($M11="",$K11="",$L11=""),"",ABS($M11-$K11)/ABS($K11-$L11)),"")</f>
        <v/>
      </c>
      <c r="T11" s="63" t="str">
        <f aca="false">IFERROR(IF($P11="","",$P11/$I11),"")</f>
        <v/>
      </c>
      <c r="U11" s="54"/>
      <c r="V11" s="54"/>
      <c r="W11" s="64"/>
      <c r="X11" s="64"/>
      <c r="Y11" s="65" t="str">
        <f aca="false">IF($R11="","",SUM($R$4:$R11))</f>
        <v/>
      </c>
      <c r="Z11" s="65" t="str">
        <f aca="false">IF($Y11="","",MAX($Y$4:$Y11))</f>
        <v/>
      </c>
      <c r="AA11" s="65" t="str">
        <f aca="false">IF($Y11="","",$Z11-$Y11)</f>
        <v/>
      </c>
      <c r="AB11" s="66" t="str">
        <f aca="false">IF($R11="","",IF($R11&lt;0,N(AB10)+1,0))</f>
        <v/>
      </c>
      <c r="AC11" s="66" t="str">
        <f aca="false">IF($R11="","",IF($R11&gt;0,N(AC10)+1,0))</f>
        <v/>
      </c>
    </row>
    <row r="12" customFormat="false" ht="15" hidden="false" customHeight="false" outlineLevel="0" collapsed="false">
      <c r="A12" s="51" t="str">
        <f aca="false">IF($K12="","",COUNT($K$4:$K12))</f>
        <v/>
      </c>
      <c r="B12" s="52"/>
      <c r="C12" s="53"/>
      <c r="D12" s="54"/>
      <c r="E12" s="54"/>
      <c r="F12" s="54"/>
      <c r="G12" s="54"/>
      <c r="H12" s="54"/>
      <c r="I12" s="55"/>
      <c r="J12" s="56"/>
      <c r="K12" s="57"/>
      <c r="L12" s="57"/>
      <c r="M12" s="57"/>
      <c r="N12" s="58"/>
      <c r="O12" s="57"/>
      <c r="P12" s="59" t="str">
        <f aca="false">IF(OR($K12="",$L12="",$N12=""),"",ABS($K12-$L12)*$N12)</f>
        <v/>
      </c>
      <c r="Q12" s="60" t="str">
        <f aca="false">IF(OR($O12="",$K12="",$N12=""),"",($O12-$K12)*$N12*IF($D12="Short",-1,1))</f>
        <v/>
      </c>
      <c r="R12" s="61" t="str">
        <f aca="false">IFERROR(IF($Q12="","",$Q12/$P12),"")</f>
        <v/>
      </c>
      <c r="S12" s="62" t="str">
        <f aca="false">IFERROR(IF(OR($M12="",$K12="",$L12=""),"",ABS($M12-$K12)/ABS($K12-$L12)),"")</f>
        <v/>
      </c>
      <c r="T12" s="63" t="str">
        <f aca="false">IFERROR(IF($P12="","",$P12/$I12),"")</f>
        <v/>
      </c>
      <c r="U12" s="54"/>
      <c r="V12" s="54"/>
      <c r="W12" s="64"/>
      <c r="X12" s="64"/>
      <c r="Y12" s="65" t="str">
        <f aca="false">IF($R12="","",SUM($R$4:$R12))</f>
        <v/>
      </c>
      <c r="Z12" s="65" t="str">
        <f aca="false">IF($Y12="","",MAX($Y$4:$Y12))</f>
        <v/>
      </c>
      <c r="AA12" s="65" t="str">
        <f aca="false">IF($Y12="","",$Z12-$Y12)</f>
        <v/>
      </c>
      <c r="AB12" s="66" t="str">
        <f aca="false">IF($R12="","",IF($R12&lt;0,N(AB11)+1,0))</f>
        <v/>
      </c>
      <c r="AC12" s="66" t="str">
        <f aca="false">IF($R12="","",IF($R12&gt;0,N(AC11)+1,0))</f>
        <v/>
      </c>
    </row>
    <row r="13" customFormat="false" ht="15" hidden="false" customHeight="false" outlineLevel="0" collapsed="false">
      <c r="A13" s="51" t="str">
        <f aca="false">IF($K13="","",COUNT($K$4:$K13))</f>
        <v/>
      </c>
      <c r="B13" s="52"/>
      <c r="C13" s="53"/>
      <c r="D13" s="54"/>
      <c r="E13" s="54"/>
      <c r="F13" s="54"/>
      <c r="G13" s="54"/>
      <c r="H13" s="54"/>
      <c r="I13" s="55"/>
      <c r="J13" s="56"/>
      <c r="K13" s="57"/>
      <c r="L13" s="57"/>
      <c r="M13" s="57"/>
      <c r="N13" s="58"/>
      <c r="O13" s="57"/>
      <c r="P13" s="59" t="str">
        <f aca="false">IF(OR($K13="",$L13="",$N13=""),"",ABS($K13-$L13)*$N13)</f>
        <v/>
      </c>
      <c r="Q13" s="60" t="str">
        <f aca="false">IF(OR($O13="",$K13="",$N13=""),"",($O13-$K13)*$N13*IF($D13="Short",-1,1))</f>
        <v/>
      </c>
      <c r="R13" s="61" t="str">
        <f aca="false">IFERROR(IF($Q13="","",$Q13/$P13),"")</f>
        <v/>
      </c>
      <c r="S13" s="62" t="str">
        <f aca="false">IFERROR(IF(OR($M13="",$K13="",$L13=""),"",ABS($M13-$K13)/ABS($K13-$L13)),"")</f>
        <v/>
      </c>
      <c r="T13" s="63" t="str">
        <f aca="false">IFERROR(IF($P13="","",$P13/$I13),"")</f>
        <v/>
      </c>
      <c r="U13" s="54"/>
      <c r="V13" s="54"/>
      <c r="W13" s="64"/>
      <c r="X13" s="64"/>
      <c r="Y13" s="65" t="str">
        <f aca="false">IF($R13="","",SUM($R$4:$R13))</f>
        <v/>
      </c>
      <c r="Z13" s="65" t="str">
        <f aca="false">IF($Y13="","",MAX($Y$4:$Y13))</f>
        <v/>
      </c>
      <c r="AA13" s="65" t="str">
        <f aca="false">IF($Y13="","",$Z13-$Y13)</f>
        <v/>
      </c>
      <c r="AB13" s="66" t="str">
        <f aca="false">IF($R13="","",IF($R13&lt;0,N(AB12)+1,0))</f>
        <v/>
      </c>
      <c r="AC13" s="66" t="str">
        <f aca="false">IF($R13="","",IF($R13&gt;0,N(AC12)+1,0))</f>
        <v/>
      </c>
    </row>
    <row r="14" customFormat="false" ht="15" hidden="false" customHeight="false" outlineLevel="0" collapsed="false">
      <c r="A14" s="51" t="str">
        <f aca="false">IF($K14="","",COUNT($K$4:$K14))</f>
        <v/>
      </c>
      <c r="B14" s="52"/>
      <c r="C14" s="53"/>
      <c r="D14" s="54"/>
      <c r="E14" s="54"/>
      <c r="F14" s="54"/>
      <c r="G14" s="54"/>
      <c r="H14" s="54"/>
      <c r="I14" s="55"/>
      <c r="J14" s="56"/>
      <c r="K14" s="57"/>
      <c r="L14" s="57"/>
      <c r="M14" s="57"/>
      <c r="N14" s="58"/>
      <c r="O14" s="57"/>
      <c r="P14" s="59" t="str">
        <f aca="false">IF(OR($K14="",$L14="",$N14=""),"",ABS($K14-$L14)*$N14)</f>
        <v/>
      </c>
      <c r="Q14" s="60" t="str">
        <f aca="false">IF(OR($O14="",$K14="",$N14=""),"",($O14-$K14)*$N14*IF($D14="Short",-1,1))</f>
        <v/>
      </c>
      <c r="R14" s="61" t="str">
        <f aca="false">IFERROR(IF($Q14="","",$Q14/$P14),"")</f>
        <v/>
      </c>
      <c r="S14" s="62" t="str">
        <f aca="false">IFERROR(IF(OR($M14="",$K14="",$L14=""),"",ABS($M14-$K14)/ABS($K14-$L14)),"")</f>
        <v/>
      </c>
      <c r="T14" s="63" t="str">
        <f aca="false">IFERROR(IF($P14="","",$P14/$I14),"")</f>
        <v/>
      </c>
      <c r="U14" s="54"/>
      <c r="V14" s="54"/>
      <c r="W14" s="64"/>
      <c r="X14" s="64"/>
      <c r="Y14" s="65" t="str">
        <f aca="false">IF($R14="","",SUM($R$4:$R14))</f>
        <v/>
      </c>
      <c r="Z14" s="65" t="str">
        <f aca="false">IF($Y14="","",MAX($Y$4:$Y14))</f>
        <v/>
      </c>
      <c r="AA14" s="65" t="str">
        <f aca="false">IF($Y14="","",$Z14-$Y14)</f>
        <v/>
      </c>
      <c r="AB14" s="66" t="str">
        <f aca="false">IF($R14="","",IF($R14&lt;0,N(AB13)+1,0))</f>
        <v/>
      </c>
      <c r="AC14" s="66" t="str">
        <f aca="false">IF($R14="","",IF($R14&gt;0,N(AC13)+1,0))</f>
        <v/>
      </c>
    </row>
    <row r="15" customFormat="false" ht="15" hidden="false" customHeight="false" outlineLevel="0" collapsed="false">
      <c r="A15" s="51" t="str">
        <f aca="false">IF($K15="","",COUNT($K$4:$K15))</f>
        <v/>
      </c>
      <c r="B15" s="52"/>
      <c r="C15" s="53"/>
      <c r="D15" s="54"/>
      <c r="E15" s="54"/>
      <c r="F15" s="54"/>
      <c r="G15" s="54"/>
      <c r="H15" s="54"/>
      <c r="I15" s="55"/>
      <c r="J15" s="56"/>
      <c r="K15" s="57"/>
      <c r="L15" s="57"/>
      <c r="M15" s="57"/>
      <c r="N15" s="58"/>
      <c r="O15" s="57"/>
      <c r="P15" s="59" t="str">
        <f aca="false">IF(OR($K15="",$L15="",$N15=""),"",ABS($K15-$L15)*$N15)</f>
        <v/>
      </c>
      <c r="Q15" s="60" t="str">
        <f aca="false">IF(OR($O15="",$K15="",$N15=""),"",($O15-$K15)*$N15*IF($D15="Short",-1,1))</f>
        <v/>
      </c>
      <c r="R15" s="61" t="str">
        <f aca="false">IFERROR(IF($Q15="","",$Q15/$P15),"")</f>
        <v/>
      </c>
      <c r="S15" s="62" t="str">
        <f aca="false">IFERROR(IF(OR($M15="",$K15="",$L15=""),"",ABS($M15-$K15)/ABS($K15-$L15)),"")</f>
        <v/>
      </c>
      <c r="T15" s="63" t="str">
        <f aca="false">IFERROR(IF($P15="","",$P15/$I15),"")</f>
        <v/>
      </c>
      <c r="U15" s="54"/>
      <c r="V15" s="54"/>
      <c r="W15" s="64"/>
      <c r="X15" s="64"/>
      <c r="Y15" s="65" t="str">
        <f aca="false">IF($R15="","",SUM($R$4:$R15))</f>
        <v/>
      </c>
      <c r="Z15" s="65" t="str">
        <f aca="false">IF($Y15="","",MAX($Y$4:$Y15))</f>
        <v/>
      </c>
      <c r="AA15" s="65" t="str">
        <f aca="false">IF($Y15="","",$Z15-$Y15)</f>
        <v/>
      </c>
      <c r="AB15" s="66" t="str">
        <f aca="false">IF($R15="","",IF($R15&lt;0,N(AB14)+1,0))</f>
        <v/>
      </c>
      <c r="AC15" s="66" t="str">
        <f aca="false">IF($R15="","",IF($R15&gt;0,N(AC14)+1,0))</f>
        <v/>
      </c>
    </row>
    <row r="16" customFormat="false" ht="15" hidden="false" customHeight="false" outlineLevel="0" collapsed="false">
      <c r="A16" s="51" t="str">
        <f aca="false">IF($K16="","",COUNT($K$4:$K16))</f>
        <v/>
      </c>
      <c r="B16" s="52"/>
      <c r="C16" s="53"/>
      <c r="D16" s="54"/>
      <c r="E16" s="54"/>
      <c r="F16" s="54"/>
      <c r="G16" s="54"/>
      <c r="H16" s="54"/>
      <c r="I16" s="55"/>
      <c r="J16" s="56"/>
      <c r="K16" s="57"/>
      <c r="L16" s="57"/>
      <c r="M16" s="57"/>
      <c r="N16" s="58"/>
      <c r="O16" s="57"/>
      <c r="P16" s="59" t="str">
        <f aca="false">IF(OR($K16="",$L16="",$N16=""),"",ABS($K16-$L16)*$N16)</f>
        <v/>
      </c>
      <c r="Q16" s="60" t="str">
        <f aca="false">IF(OR($O16="",$K16="",$N16=""),"",($O16-$K16)*$N16*IF($D16="Short",-1,1))</f>
        <v/>
      </c>
      <c r="R16" s="61" t="str">
        <f aca="false">IFERROR(IF($Q16="","",$Q16/$P16),"")</f>
        <v/>
      </c>
      <c r="S16" s="62" t="str">
        <f aca="false">IFERROR(IF(OR($M16="",$K16="",$L16=""),"",ABS($M16-$K16)/ABS($K16-$L16)),"")</f>
        <v/>
      </c>
      <c r="T16" s="63" t="str">
        <f aca="false">IFERROR(IF($P16="","",$P16/$I16),"")</f>
        <v/>
      </c>
      <c r="U16" s="54"/>
      <c r="V16" s="54"/>
      <c r="W16" s="64"/>
      <c r="X16" s="64"/>
      <c r="Y16" s="65" t="str">
        <f aca="false">IF($R16="","",SUM($R$4:$R16))</f>
        <v/>
      </c>
      <c r="Z16" s="65" t="str">
        <f aca="false">IF($Y16="","",MAX($Y$4:$Y16))</f>
        <v/>
      </c>
      <c r="AA16" s="65" t="str">
        <f aca="false">IF($Y16="","",$Z16-$Y16)</f>
        <v/>
      </c>
      <c r="AB16" s="66" t="str">
        <f aca="false">IF($R16="","",IF($R16&lt;0,N(AB15)+1,0))</f>
        <v/>
      </c>
      <c r="AC16" s="66" t="str">
        <f aca="false">IF($R16="","",IF($R16&gt;0,N(AC15)+1,0))</f>
        <v/>
      </c>
    </row>
    <row r="17" customFormat="false" ht="15" hidden="false" customHeight="false" outlineLevel="0" collapsed="false">
      <c r="A17" s="51" t="str">
        <f aca="false">IF($K17="","",COUNT($K$4:$K17))</f>
        <v/>
      </c>
      <c r="B17" s="52"/>
      <c r="C17" s="53"/>
      <c r="D17" s="54"/>
      <c r="E17" s="54"/>
      <c r="F17" s="54"/>
      <c r="G17" s="54"/>
      <c r="H17" s="54"/>
      <c r="I17" s="55"/>
      <c r="J17" s="56"/>
      <c r="K17" s="57"/>
      <c r="L17" s="57"/>
      <c r="M17" s="57"/>
      <c r="N17" s="58"/>
      <c r="O17" s="57"/>
      <c r="P17" s="59" t="str">
        <f aca="false">IF(OR($K17="",$L17="",$N17=""),"",ABS($K17-$L17)*$N17)</f>
        <v/>
      </c>
      <c r="Q17" s="60" t="str">
        <f aca="false">IF(OR($O17="",$K17="",$N17=""),"",($O17-$K17)*$N17*IF($D17="Short",-1,1))</f>
        <v/>
      </c>
      <c r="R17" s="61" t="str">
        <f aca="false">IFERROR(IF($Q17="","",$Q17/$P17),"")</f>
        <v/>
      </c>
      <c r="S17" s="62" t="str">
        <f aca="false">IFERROR(IF(OR($M17="",$K17="",$L17=""),"",ABS($M17-$K17)/ABS($K17-$L17)),"")</f>
        <v/>
      </c>
      <c r="T17" s="63" t="str">
        <f aca="false">IFERROR(IF($P17="","",$P17/$I17),"")</f>
        <v/>
      </c>
      <c r="U17" s="54"/>
      <c r="V17" s="54"/>
      <c r="W17" s="64"/>
      <c r="X17" s="64"/>
      <c r="Y17" s="65" t="str">
        <f aca="false">IF($R17="","",SUM($R$4:$R17))</f>
        <v/>
      </c>
      <c r="Z17" s="65" t="str">
        <f aca="false">IF($Y17="","",MAX($Y$4:$Y17))</f>
        <v/>
      </c>
      <c r="AA17" s="65" t="str">
        <f aca="false">IF($Y17="","",$Z17-$Y17)</f>
        <v/>
      </c>
      <c r="AB17" s="66" t="str">
        <f aca="false">IF($R17="","",IF($R17&lt;0,N(AB16)+1,0))</f>
        <v/>
      </c>
      <c r="AC17" s="66" t="str">
        <f aca="false">IF($R17="","",IF($R17&gt;0,N(AC16)+1,0))</f>
        <v/>
      </c>
    </row>
    <row r="18" customFormat="false" ht="15" hidden="false" customHeight="false" outlineLevel="0" collapsed="false">
      <c r="A18" s="51" t="str">
        <f aca="false">IF($K18="","",COUNT($K$4:$K18))</f>
        <v/>
      </c>
      <c r="B18" s="52"/>
      <c r="C18" s="53"/>
      <c r="D18" s="54"/>
      <c r="E18" s="54"/>
      <c r="F18" s="54"/>
      <c r="G18" s="54"/>
      <c r="H18" s="54"/>
      <c r="I18" s="55"/>
      <c r="J18" s="56"/>
      <c r="K18" s="57"/>
      <c r="L18" s="57"/>
      <c r="M18" s="57"/>
      <c r="N18" s="58"/>
      <c r="O18" s="57"/>
      <c r="P18" s="59" t="str">
        <f aca="false">IF(OR($K18="",$L18="",$N18=""),"",ABS($K18-$L18)*$N18)</f>
        <v/>
      </c>
      <c r="Q18" s="60" t="str">
        <f aca="false">IF(OR($O18="",$K18="",$N18=""),"",($O18-$K18)*$N18*IF($D18="Short",-1,1))</f>
        <v/>
      </c>
      <c r="R18" s="61" t="str">
        <f aca="false">IFERROR(IF($Q18="","",$Q18/$P18),"")</f>
        <v/>
      </c>
      <c r="S18" s="62" t="str">
        <f aca="false">IFERROR(IF(OR($M18="",$K18="",$L18=""),"",ABS($M18-$K18)/ABS($K18-$L18)),"")</f>
        <v/>
      </c>
      <c r="T18" s="63" t="str">
        <f aca="false">IFERROR(IF($P18="","",$P18/$I18),"")</f>
        <v/>
      </c>
      <c r="U18" s="54"/>
      <c r="V18" s="54"/>
      <c r="W18" s="64"/>
      <c r="X18" s="64"/>
      <c r="Y18" s="65" t="str">
        <f aca="false">IF($R18="","",SUM($R$4:$R18))</f>
        <v/>
      </c>
      <c r="Z18" s="65" t="str">
        <f aca="false">IF($Y18="","",MAX($Y$4:$Y18))</f>
        <v/>
      </c>
      <c r="AA18" s="65" t="str">
        <f aca="false">IF($Y18="","",$Z18-$Y18)</f>
        <v/>
      </c>
      <c r="AB18" s="66" t="str">
        <f aca="false">IF($R18="","",IF($R18&lt;0,N(AB17)+1,0))</f>
        <v/>
      </c>
      <c r="AC18" s="66" t="str">
        <f aca="false">IF($R18="","",IF($R18&gt;0,N(AC17)+1,0))</f>
        <v/>
      </c>
    </row>
    <row r="19" customFormat="false" ht="15" hidden="false" customHeight="false" outlineLevel="0" collapsed="false">
      <c r="A19" s="51" t="str">
        <f aca="false">IF($K19="","",COUNT($K$4:$K19))</f>
        <v/>
      </c>
      <c r="B19" s="52"/>
      <c r="C19" s="53"/>
      <c r="D19" s="54"/>
      <c r="E19" s="54"/>
      <c r="F19" s="54"/>
      <c r="G19" s="54"/>
      <c r="H19" s="54"/>
      <c r="I19" s="55"/>
      <c r="J19" s="56"/>
      <c r="K19" s="57"/>
      <c r="L19" s="57"/>
      <c r="M19" s="57"/>
      <c r="N19" s="58"/>
      <c r="O19" s="57"/>
      <c r="P19" s="59" t="str">
        <f aca="false">IF(OR($K19="",$L19="",$N19=""),"",ABS($K19-$L19)*$N19)</f>
        <v/>
      </c>
      <c r="Q19" s="60" t="str">
        <f aca="false">IF(OR($O19="",$K19="",$N19=""),"",($O19-$K19)*$N19*IF($D19="Short",-1,1))</f>
        <v/>
      </c>
      <c r="R19" s="61" t="str">
        <f aca="false">IFERROR(IF($Q19="","",$Q19/$P19),"")</f>
        <v/>
      </c>
      <c r="S19" s="62" t="str">
        <f aca="false">IFERROR(IF(OR($M19="",$K19="",$L19=""),"",ABS($M19-$K19)/ABS($K19-$L19)),"")</f>
        <v/>
      </c>
      <c r="T19" s="63" t="str">
        <f aca="false">IFERROR(IF($P19="","",$P19/$I19),"")</f>
        <v/>
      </c>
      <c r="U19" s="54"/>
      <c r="V19" s="54"/>
      <c r="W19" s="64"/>
      <c r="X19" s="64"/>
      <c r="Y19" s="65" t="str">
        <f aca="false">IF($R19="","",SUM($R$4:$R19))</f>
        <v/>
      </c>
      <c r="Z19" s="65" t="str">
        <f aca="false">IF($Y19="","",MAX($Y$4:$Y19))</f>
        <v/>
      </c>
      <c r="AA19" s="65" t="str">
        <f aca="false">IF($Y19="","",$Z19-$Y19)</f>
        <v/>
      </c>
      <c r="AB19" s="66" t="str">
        <f aca="false">IF($R19="","",IF($R19&lt;0,N(AB18)+1,0))</f>
        <v/>
      </c>
      <c r="AC19" s="66" t="str">
        <f aca="false">IF($R19="","",IF($R19&gt;0,N(AC18)+1,0))</f>
        <v/>
      </c>
    </row>
    <row r="20" customFormat="false" ht="15" hidden="false" customHeight="false" outlineLevel="0" collapsed="false">
      <c r="A20" s="51" t="str">
        <f aca="false">IF($K20="","",COUNT($K$4:$K20))</f>
        <v/>
      </c>
      <c r="B20" s="52"/>
      <c r="C20" s="53"/>
      <c r="D20" s="54"/>
      <c r="E20" s="54"/>
      <c r="F20" s="54"/>
      <c r="G20" s="54"/>
      <c r="H20" s="54"/>
      <c r="I20" s="55"/>
      <c r="J20" s="56"/>
      <c r="K20" s="57"/>
      <c r="L20" s="57"/>
      <c r="M20" s="57"/>
      <c r="N20" s="58"/>
      <c r="O20" s="57"/>
      <c r="P20" s="59" t="str">
        <f aca="false">IF(OR($K20="",$L20="",$N20=""),"",ABS($K20-$L20)*$N20)</f>
        <v/>
      </c>
      <c r="Q20" s="60" t="str">
        <f aca="false">IF(OR($O20="",$K20="",$N20=""),"",($O20-$K20)*$N20*IF($D20="Short",-1,1))</f>
        <v/>
      </c>
      <c r="R20" s="61" t="str">
        <f aca="false">IFERROR(IF($Q20="","",$Q20/$P20),"")</f>
        <v/>
      </c>
      <c r="S20" s="62" t="str">
        <f aca="false">IFERROR(IF(OR($M20="",$K20="",$L20=""),"",ABS($M20-$K20)/ABS($K20-$L20)),"")</f>
        <v/>
      </c>
      <c r="T20" s="63" t="str">
        <f aca="false">IFERROR(IF($P20="","",$P20/$I20),"")</f>
        <v/>
      </c>
      <c r="U20" s="54"/>
      <c r="V20" s="54"/>
      <c r="W20" s="64"/>
      <c r="X20" s="64"/>
      <c r="Y20" s="65" t="str">
        <f aca="false">IF($R20="","",SUM($R$4:$R20))</f>
        <v/>
      </c>
      <c r="Z20" s="65" t="str">
        <f aca="false">IF($Y20="","",MAX($Y$4:$Y20))</f>
        <v/>
      </c>
      <c r="AA20" s="65" t="str">
        <f aca="false">IF($Y20="","",$Z20-$Y20)</f>
        <v/>
      </c>
      <c r="AB20" s="66" t="str">
        <f aca="false">IF($R20="","",IF($R20&lt;0,N(AB19)+1,0))</f>
        <v/>
      </c>
      <c r="AC20" s="66" t="str">
        <f aca="false">IF($R20="","",IF($R20&gt;0,N(AC19)+1,0))</f>
        <v/>
      </c>
    </row>
    <row r="21" customFormat="false" ht="15" hidden="false" customHeight="false" outlineLevel="0" collapsed="false">
      <c r="A21" s="51" t="str">
        <f aca="false">IF($K21="","",COUNT($K$4:$K21))</f>
        <v/>
      </c>
      <c r="B21" s="52"/>
      <c r="C21" s="53"/>
      <c r="D21" s="54"/>
      <c r="E21" s="54"/>
      <c r="F21" s="54"/>
      <c r="G21" s="54"/>
      <c r="H21" s="54"/>
      <c r="I21" s="55"/>
      <c r="J21" s="56"/>
      <c r="K21" s="57"/>
      <c r="L21" s="57"/>
      <c r="M21" s="57"/>
      <c r="N21" s="58"/>
      <c r="O21" s="57"/>
      <c r="P21" s="59" t="str">
        <f aca="false">IF(OR($K21="",$L21="",$N21=""),"",ABS($K21-$L21)*$N21)</f>
        <v/>
      </c>
      <c r="Q21" s="60" t="str">
        <f aca="false">IF(OR($O21="",$K21="",$N21=""),"",($O21-$K21)*$N21*IF($D21="Short",-1,1))</f>
        <v/>
      </c>
      <c r="R21" s="61" t="str">
        <f aca="false">IFERROR(IF($Q21="","",$Q21/$P21),"")</f>
        <v/>
      </c>
      <c r="S21" s="62" t="str">
        <f aca="false">IFERROR(IF(OR($M21="",$K21="",$L21=""),"",ABS($M21-$K21)/ABS($K21-$L21)),"")</f>
        <v/>
      </c>
      <c r="T21" s="63" t="str">
        <f aca="false">IFERROR(IF($P21="","",$P21/$I21),"")</f>
        <v/>
      </c>
      <c r="U21" s="54"/>
      <c r="V21" s="54"/>
      <c r="W21" s="64"/>
      <c r="X21" s="64"/>
      <c r="Y21" s="65" t="str">
        <f aca="false">IF($R21="","",SUM($R$4:$R21))</f>
        <v/>
      </c>
      <c r="Z21" s="65" t="str">
        <f aca="false">IF($Y21="","",MAX($Y$4:$Y21))</f>
        <v/>
      </c>
      <c r="AA21" s="65" t="str">
        <f aca="false">IF($Y21="","",$Z21-$Y21)</f>
        <v/>
      </c>
      <c r="AB21" s="66" t="str">
        <f aca="false">IF($R21="","",IF($R21&lt;0,N(AB20)+1,0))</f>
        <v/>
      </c>
      <c r="AC21" s="66" t="str">
        <f aca="false">IF($R21="","",IF($R21&gt;0,N(AC20)+1,0))</f>
        <v/>
      </c>
    </row>
    <row r="22" customFormat="false" ht="15" hidden="false" customHeight="false" outlineLevel="0" collapsed="false">
      <c r="A22" s="51" t="str">
        <f aca="false">IF($K22="","",COUNT($K$4:$K22))</f>
        <v/>
      </c>
      <c r="B22" s="52"/>
      <c r="C22" s="53"/>
      <c r="D22" s="54"/>
      <c r="E22" s="54"/>
      <c r="F22" s="54"/>
      <c r="G22" s="54"/>
      <c r="H22" s="54"/>
      <c r="I22" s="55"/>
      <c r="J22" s="56"/>
      <c r="K22" s="57"/>
      <c r="L22" s="57"/>
      <c r="M22" s="57"/>
      <c r="N22" s="58"/>
      <c r="O22" s="57"/>
      <c r="P22" s="59" t="str">
        <f aca="false">IF(OR($K22="",$L22="",$N22=""),"",ABS($K22-$L22)*$N22)</f>
        <v/>
      </c>
      <c r="Q22" s="60" t="str">
        <f aca="false">IF(OR($O22="",$K22="",$N22=""),"",($O22-$K22)*$N22*IF($D22="Short",-1,1))</f>
        <v/>
      </c>
      <c r="R22" s="61" t="str">
        <f aca="false">IFERROR(IF($Q22="","",$Q22/$P22),"")</f>
        <v/>
      </c>
      <c r="S22" s="62" t="str">
        <f aca="false">IFERROR(IF(OR($M22="",$K22="",$L22=""),"",ABS($M22-$K22)/ABS($K22-$L22)),"")</f>
        <v/>
      </c>
      <c r="T22" s="63" t="str">
        <f aca="false">IFERROR(IF($P22="","",$P22/$I22),"")</f>
        <v/>
      </c>
      <c r="U22" s="54"/>
      <c r="V22" s="54"/>
      <c r="W22" s="64"/>
      <c r="X22" s="64"/>
      <c r="Y22" s="65" t="str">
        <f aca="false">IF($R22="","",SUM($R$4:$R22))</f>
        <v/>
      </c>
      <c r="Z22" s="65" t="str">
        <f aca="false">IF($Y22="","",MAX($Y$4:$Y22))</f>
        <v/>
      </c>
      <c r="AA22" s="65" t="str">
        <f aca="false">IF($Y22="","",$Z22-$Y22)</f>
        <v/>
      </c>
      <c r="AB22" s="66" t="str">
        <f aca="false">IF($R22="","",IF($R22&lt;0,N(AB21)+1,0))</f>
        <v/>
      </c>
      <c r="AC22" s="66" t="str">
        <f aca="false">IF($R22="","",IF($R22&gt;0,N(AC21)+1,0))</f>
        <v/>
      </c>
    </row>
    <row r="23" customFormat="false" ht="15" hidden="false" customHeight="false" outlineLevel="0" collapsed="false">
      <c r="A23" s="51" t="str">
        <f aca="false">IF($K23="","",COUNT($K$4:$K23))</f>
        <v/>
      </c>
      <c r="B23" s="52"/>
      <c r="C23" s="53"/>
      <c r="D23" s="54"/>
      <c r="E23" s="54"/>
      <c r="F23" s="54"/>
      <c r="G23" s="54"/>
      <c r="H23" s="54"/>
      <c r="I23" s="55"/>
      <c r="J23" s="56"/>
      <c r="K23" s="57"/>
      <c r="L23" s="57"/>
      <c r="M23" s="57"/>
      <c r="N23" s="58"/>
      <c r="O23" s="57"/>
      <c r="P23" s="59" t="str">
        <f aca="false">IF(OR($K23="",$L23="",$N23=""),"",ABS($K23-$L23)*$N23)</f>
        <v/>
      </c>
      <c r="Q23" s="60" t="str">
        <f aca="false">IF(OR($O23="",$K23="",$N23=""),"",($O23-$K23)*$N23*IF($D23="Short",-1,1))</f>
        <v/>
      </c>
      <c r="R23" s="61" t="str">
        <f aca="false">IFERROR(IF($Q23="","",$Q23/$P23),"")</f>
        <v/>
      </c>
      <c r="S23" s="62" t="str">
        <f aca="false">IFERROR(IF(OR($M23="",$K23="",$L23=""),"",ABS($M23-$K23)/ABS($K23-$L23)),"")</f>
        <v/>
      </c>
      <c r="T23" s="63" t="str">
        <f aca="false">IFERROR(IF($P23="","",$P23/$I23),"")</f>
        <v/>
      </c>
      <c r="U23" s="54"/>
      <c r="V23" s="54"/>
      <c r="W23" s="64"/>
      <c r="X23" s="64"/>
      <c r="Y23" s="65" t="str">
        <f aca="false">IF($R23="","",SUM($R$4:$R23))</f>
        <v/>
      </c>
      <c r="Z23" s="65" t="str">
        <f aca="false">IF($Y23="","",MAX($Y$4:$Y23))</f>
        <v/>
      </c>
      <c r="AA23" s="65" t="str">
        <f aca="false">IF($Y23="","",$Z23-$Y23)</f>
        <v/>
      </c>
      <c r="AB23" s="66" t="str">
        <f aca="false">IF($R23="","",IF($R23&lt;0,N(AB22)+1,0))</f>
        <v/>
      </c>
      <c r="AC23" s="66" t="str">
        <f aca="false">IF($R23="","",IF($R23&gt;0,N(AC22)+1,0))</f>
        <v/>
      </c>
    </row>
    <row r="24" customFormat="false" ht="15" hidden="false" customHeight="false" outlineLevel="0" collapsed="false">
      <c r="A24" s="51" t="str">
        <f aca="false">IF($K24="","",COUNT($K$4:$K24))</f>
        <v/>
      </c>
      <c r="B24" s="52"/>
      <c r="C24" s="53"/>
      <c r="D24" s="54"/>
      <c r="E24" s="54"/>
      <c r="F24" s="54"/>
      <c r="G24" s="54"/>
      <c r="H24" s="54"/>
      <c r="I24" s="55"/>
      <c r="J24" s="56"/>
      <c r="K24" s="57"/>
      <c r="L24" s="57"/>
      <c r="M24" s="57"/>
      <c r="N24" s="58"/>
      <c r="O24" s="57"/>
      <c r="P24" s="59" t="str">
        <f aca="false">IF(OR($K24="",$L24="",$N24=""),"",ABS($K24-$L24)*$N24)</f>
        <v/>
      </c>
      <c r="Q24" s="60" t="str">
        <f aca="false">IF(OR($O24="",$K24="",$N24=""),"",($O24-$K24)*$N24*IF($D24="Short",-1,1))</f>
        <v/>
      </c>
      <c r="R24" s="61" t="str">
        <f aca="false">IFERROR(IF($Q24="","",$Q24/$P24),"")</f>
        <v/>
      </c>
      <c r="S24" s="62" t="str">
        <f aca="false">IFERROR(IF(OR($M24="",$K24="",$L24=""),"",ABS($M24-$K24)/ABS($K24-$L24)),"")</f>
        <v/>
      </c>
      <c r="T24" s="63" t="str">
        <f aca="false">IFERROR(IF($P24="","",$P24/$I24),"")</f>
        <v/>
      </c>
      <c r="U24" s="54"/>
      <c r="V24" s="54"/>
      <c r="W24" s="64"/>
      <c r="X24" s="64"/>
      <c r="Y24" s="65" t="str">
        <f aca="false">IF($R24="","",SUM($R$4:$R24))</f>
        <v/>
      </c>
      <c r="Z24" s="65" t="str">
        <f aca="false">IF($Y24="","",MAX($Y$4:$Y24))</f>
        <v/>
      </c>
      <c r="AA24" s="65" t="str">
        <f aca="false">IF($Y24="","",$Z24-$Y24)</f>
        <v/>
      </c>
      <c r="AB24" s="66" t="str">
        <f aca="false">IF($R24="","",IF($R24&lt;0,N(AB23)+1,0))</f>
        <v/>
      </c>
      <c r="AC24" s="66" t="str">
        <f aca="false">IF($R24="","",IF($R24&gt;0,N(AC23)+1,0))</f>
        <v/>
      </c>
    </row>
    <row r="25" customFormat="false" ht="15" hidden="false" customHeight="false" outlineLevel="0" collapsed="false">
      <c r="A25" s="51" t="str">
        <f aca="false">IF($K25="","",COUNT($K$4:$K25))</f>
        <v/>
      </c>
      <c r="B25" s="52"/>
      <c r="C25" s="53"/>
      <c r="D25" s="54"/>
      <c r="E25" s="54"/>
      <c r="F25" s="54"/>
      <c r="G25" s="54"/>
      <c r="H25" s="54"/>
      <c r="I25" s="55"/>
      <c r="J25" s="56"/>
      <c r="K25" s="57"/>
      <c r="L25" s="57"/>
      <c r="M25" s="57"/>
      <c r="N25" s="58"/>
      <c r="O25" s="57"/>
      <c r="P25" s="59" t="str">
        <f aca="false">IF(OR($K25="",$L25="",$N25=""),"",ABS($K25-$L25)*$N25)</f>
        <v/>
      </c>
      <c r="Q25" s="60" t="str">
        <f aca="false">IF(OR($O25="",$K25="",$N25=""),"",($O25-$K25)*$N25*IF($D25="Short",-1,1))</f>
        <v/>
      </c>
      <c r="R25" s="61" t="str">
        <f aca="false">IFERROR(IF($Q25="","",$Q25/$P25),"")</f>
        <v/>
      </c>
      <c r="S25" s="62" t="str">
        <f aca="false">IFERROR(IF(OR($M25="",$K25="",$L25=""),"",ABS($M25-$K25)/ABS($K25-$L25)),"")</f>
        <v/>
      </c>
      <c r="T25" s="63" t="str">
        <f aca="false">IFERROR(IF($P25="","",$P25/$I25),"")</f>
        <v/>
      </c>
      <c r="U25" s="54"/>
      <c r="V25" s="54"/>
      <c r="W25" s="64"/>
      <c r="X25" s="64"/>
      <c r="Y25" s="65" t="str">
        <f aca="false">IF($R25="","",SUM($R$4:$R25))</f>
        <v/>
      </c>
      <c r="Z25" s="65" t="str">
        <f aca="false">IF($Y25="","",MAX($Y$4:$Y25))</f>
        <v/>
      </c>
      <c r="AA25" s="65" t="str">
        <f aca="false">IF($Y25="","",$Z25-$Y25)</f>
        <v/>
      </c>
      <c r="AB25" s="66" t="str">
        <f aca="false">IF($R25="","",IF($R25&lt;0,N(AB24)+1,0))</f>
        <v/>
      </c>
      <c r="AC25" s="66" t="str">
        <f aca="false">IF($R25="","",IF($R25&gt;0,N(AC24)+1,0))</f>
        <v/>
      </c>
    </row>
    <row r="26" customFormat="false" ht="15" hidden="false" customHeight="false" outlineLevel="0" collapsed="false">
      <c r="A26" s="51" t="str">
        <f aca="false">IF($K26="","",COUNT($K$4:$K26))</f>
        <v/>
      </c>
      <c r="B26" s="52"/>
      <c r="C26" s="53"/>
      <c r="D26" s="54"/>
      <c r="E26" s="54"/>
      <c r="F26" s="54"/>
      <c r="G26" s="54"/>
      <c r="H26" s="54"/>
      <c r="I26" s="55"/>
      <c r="J26" s="56"/>
      <c r="K26" s="57"/>
      <c r="L26" s="57"/>
      <c r="M26" s="57"/>
      <c r="N26" s="58"/>
      <c r="O26" s="57"/>
      <c r="P26" s="59" t="str">
        <f aca="false">IF(OR($K26="",$L26="",$N26=""),"",ABS($K26-$L26)*$N26)</f>
        <v/>
      </c>
      <c r="Q26" s="60" t="str">
        <f aca="false">IF(OR($O26="",$K26="",$N26=""),"",($O26-$K26)*$N26*IF($D26="Short",-1,1))</f>
        <v/>
      </c>
      <c r="R26" s="61" t="str">
        <f aca="false">IFERROR(IF($Q26="","",$Q26/$P26),"")</f>
        <v/>
      </c>
      <c r="S26" s="62" t="str">
        <f aca="false">IFERROR(IF(OR($M26="",$K26="",$L26=""),"",ABS($M26-$K26)/ABS($K26-$L26)),"")</f>
        <v/>
      </c>
      <c r="T26" s="63" t="str">
        <f aca="false">IFERROR(IF($P26="","",$P26/$I26),"")</f>
        <v/>
      </c>
      <c r="U26" s="54"/>
      <c r="V26" s="54"/>
      <c r="W26" s="64"/>
      <c r="X26" s="64"/>
      <c r="Y26" s="65" t="str">
        <f aca="false">IF($R26="","",SUM($R$4:$R26))</f>
        <v/>
      </c>
      <c r="Z26" s="65" t="str">
        <f aca="false">IF($Y26="","",MAX($Y$4:$Y26))</f>
        <v/>
      </c>
      <c r="AA26" s="65" t="str">
        <f aca="false">IF($Y26="","",$Z26-$Y26)</f>
        <v/>
      </c>
      <c r="AB26" s="66" t="str">
        <f aca="false">IF($R26="","",IF($R26&lt;0,N(AB25)+1,0))</f>
        <v/>
      </c>
      <c r="AC26" s="66" t="str">
        <f aca="false">IF($R26="","",IF($R26&gt;0,N(AC25)+1,0))</f>
        <v/>
      </c>
    </row>
    <row r="27" customFormat="false" ht="15" hidden="false" customHeight="false" outlineLevel="0" collapsed="false">
      <c r="A27" s="51" t="str">
        <f aca="false">IF($K27="","",COUNT($K$4:$K27))</f>
        <v/>
      </c>
      <c r="B27" s="52"/>
      <c r="C27" s="53"/>
      <c r="D27" s="54"/>
      <c r="E27" s="54"/>
      <c r="F27" s="54"/>
      <c r="G27" s="54"/>
      <c r="H27" s="54"/>
      <c r="I27" s="55"/>
      <c r="J27" s="56"/>
      <c r="K27" s="57"/>
      <c r="L27" s="57"/>
      <c r="M27" s="57"/>
      <c r="N27" s="58"/>
      <c r="O27" s="57"/>
      <c r="P27" s="59" t="str">
        <f aca="false">IF(OR($K27="",$L27="",$N27=""),"",ABS($K27-$L27)*$N27)</f>
        <v/>
      </c>
      <c r="Q27" s="60" t="str">
        <f aca="false">IF(OR($O27="",$K27="",$N27=""),"",($O27-$K27)*$N27*IF($D27="Short",-1,1))</f>
        <v/>
      </c>
      <c r="R27" s="61" t="str">
        <f aca="false">IFERROR(IF($Q27="","",$Q27/$P27),"")</f>
        <v/>
      </c>
      <c r="S27" s="62" t="str">
        <f aca="false">IFERROR(IF(OR($M27="",$K27="",$L27=""),"",ABS($M27-$K27)/ABS($K27-$L27)),"")</f>
        <v/>
      </c>
      <c r="T27" s="63" t="str">
        <f aca="false">IFERROR(IF($P27="","",$P27/$I27),"")</f>
        <v/>
      </c>
      <c r="U27" s="54"/>
      <c r="V27" s="54"/>
      <c r="W27" s="64"/>
      <c r="X27" s="64"/>
      <c r="Y27" s="65" t="str">
        <f aca="false">IF($R27="","",SUM($R$4:$R27))</f>
        <v/>
      </c>
      <c r="Z27" s="65" t="str">
        <f aca="false">IF($Y27="","",MAX($Y$4:$Y27))</f>
        <v/>
      </c>
      <c r="AA27" s="65" t="str">
        <f aca="false">IF($Y27="","",$Z27-$Y27)</f>
        <v/>
      </c>
      <c r="AB27" s="66" t="str">
        <f aca="false">IF($R27="","",IF($R27&lt;0,N(AB26)+1,0))</f>
        <v/>
      </c>
      <c r="AC27" s="66" t="str">
        <f aca="false">IF($R27="","",IF($R27&gt;0,N(AC26)+1,0))</f>
        <v/>
      </c>
    </row>
    <row r="28" customFormat="false" ht="15" hidden="false" customHeight="false" outlineLevel="0" collapsed="false">
      <c r="A28" s="51" t="str">
        <f aca="false">IF($K28="","",COUNT($K$4:$K28))</f>
        <v/>
      </c>
      <c r="B28" s="52"/>
      <c r="C28" s="53"/>
      <c r="D28" s="54"/>
      <c r="E28" s="54"/>
      <c r="F28" s="54"/>
      <c r="G28" s="54"/>
      <c r="H28" s="54"/>
      <c r="I28" s="55"/>
      <c r="J28" s="56"/>
      <c r="K28" s="57"/>
      <c r="L28" s="57"/>
      <c r="M28" s="57"/>
      <c r="N28" s="58"/>
      <c r="O28" s="57"/>
      <c r="P28" s="59" t="str">
        <f aca="false">IF(OR($K28="",$L28="",$N28=""),"",ABS($K28-$L28)*$N28)</f>
        <v/>
      </c>
      <c r="Q28" s="60" t="str">
        <f aca="false">IF(OR($O28="",$K28="",$N28=""),"",($O28-$K28)*$N28*IF($D28="Short",-1,1))</f>
        <v/>
      </c>
      <c r="R28" s="61" t="str">
        <f aca="false">IFERROR(IF($Q28="","",$Q28/$P28),"")</f>
        <v/>
      </c>
      <c r="S28" s="62" t="str">
        <f aca="false">IFERROR(IF(OR($M28="",$K28="",$L28=""),"",ABS($M28-$K28)/ABS($K28-$L28)),"")</f>
        <v/>
      </c>
      <c r="T28" s="63" t="str">
        <f aca="false">IFERROR(IF($P28="","",$P28/$I28),"")</f>
        <v/>
      </c>
      <c r="U28" s="54"/>
      <c r="V28" s="54"/>
      <c r="W28" s="64"/>
      <c r="X28" s="64"/>
      <c r="Y28" s="65" t="str">
        <f aca="false">IF($R28="","",SUM($R$4:$R28))</f>
        <v/>
      </c>
      <c r="Z28" s="65" t="str">
        <f aca="false">IF($Y28="","",MAX($Y$4:$Y28))</f>
        <v/>
      </c>
      <c r="AA28" s="65" t="str">
        <f aca="false">IF($Y28="","",$Z28-$Y28)</f>
        <v/>
      </c>
      <c r="AB28" s="66" t="str">
        <f aca="false">IF($R28="","",IF($R28&lt;0,N(AB27)+1,0))</f>
        <v/>
      </c>
      <c r="AC28" s="66" t="str">
        <f aca="false">IF($R28="","",IF($R28&gt;0,N(AC27)+1,0))</f>
        <v/>
      </c>
    </row>
    <row r="29" customFormat="false" ht="15" hidden="false" customHeight="false" outlineLevel="0" collapsed="false">
      <c r="A29" s="51" t="str">
        <f aca="false">IF($K29="","",COUNT($K$4:$K29))</f>
        <v/>
      </c>
      <c r="B29" s="52"/>
      <c r="C29" s="53"/>
      <c r="D29" s="54"/>
      <c r="E29" s="54"/>
      <c r="F29" s="54"/>
      <c r="G29" s="54"/>
      <c r="H29" s="54"/>
      <c r="I29" s="55"/>
      <c r="J29" s="56"/>
      <c r="K29" s="57"/>
      <c r="L29" s="57"/>
      <c r="M29" s="57"/>
      <c r="N29" s="58"/>
      <c r="O29" s="57"/>
      <c r="P29" s="59" t="str">
        <f aca="false">IF(OR($K29="",$L29="",$N29=""),"",ABS($K29-$L29)*$N29)</f>
        <v/>
      </c>
      <c r="Q29" s="60" t="str">
        <f aca="false">IF(OR($O29="",$K29="",$N29=""),"",($O29-$K29)*$N29*IF($D29="Short",-1,1))</f>
        <v/>
      </c>
      <c r="R29" s="61" t="str">
        <f aca="false">IFERROR(IF($Q29="","",$Q29/$P29),"")</f>
        <v/>
      </c>
      <c r="S29" s="62" t="str">
        <f aca="false">IFERROR(IF(OR($M29="",$K29="",$L29=""),"",ABS($M29-$K29)/ABS($K29-$L29)),"")</f>
        <v/>
      </c>
      <c r="T29" s="63" t="str">
        <f aca="false">IFERROR(IF($P29="","",$P29/$I29),"")</f>
        <v/>
      </c>
      <c r="U29" s="54"/>
      <c r="V29" s="54"/>
      <c r="W29" s="64"/>
      <c r="X29" s="64"/>
      <c r="Y29" s="65" t="str">
        <f aca="false">IF($R29="","",SUM($R$4:$R29))</f>
        <v/>
      </c>
      <c r="Z29" s="65" t="str">
        <f aca="false">IF($Y29="","",MAX($Y$4:$Y29))</f>
        <v/>
      </c>
      <c r="AA29" s="65" t="str">
        <f aca="false">IF($Y29="","",$Z29-$Y29)</f>
        <v/>
      </c>
      <c r="AB29" s="66" t="str">
        <f aca="false">IF($R29="","",IF($R29&lt;0,N(AB28)+1,0))</f>
        <v/>
      </c>
      <c r="AC29" s="66" t="str">
        <f aca="false">IF($R29="","",IF($R29&gt;0,N(AC28)+1,0))</f>
        <v/>
      </c>
    </row>
    <row r="30" customFormat="false" ht="15" hidden="false" customHeight="false" outlineLevel="0" collapsed="false">
      <c r="A30" s="51" t="str">
        <f aca="false">IF($K30="","",COUNT($K$4:$K30))</f>
        <v/>
      </c>
      <c r="B30" s="52"/>
      <c r="C30" s="53"/>
      <c r="D30" s="54"/>
      <c r="E30" s="54"/>
      <c r="F30" s="54"/>
      <c r="G30" s="54"/>
      <c r="H30" s="54"/>
      <c r="I30" s="55"/>
      <c r="J30" s="56"/>
      <c r="K30" s="57"/>
      <c r="L30" s="57"/>
      <c r="M30" s="57"/>
      <c r="N30" s="58"/>
      <c r="O30" s="57"/>
      <c r="P30" s="59" t="str">
        <f aca="false">IF(OR($K30="",$L30="",$N30=""),"",ABS($K30-$L30)*$N30)</f>
        <v/>
      </c>
      <c r="Q30" s="60" t="str">
        <f aca="false">IF(OR($O30="",$K30="",$N30=""),"",($O30-$K30)*$N30*IF($D30="Short",-1,1))</f>
        <v/>
      </c>
      <c r="R30" s="61" t="str">
        <f aca="false">IFERROR(IF($Q30="","",$Q30/$P30),"")</f>
        <v/>
      </c>
      <c r="S30" s="62" t="str">
        <f aca="false">IFERROR(IF(OR($M30="",$K30="",$L30=""),"",ABS($M30-$K30)/ABS($K30-$L30)),"")</f>
        <v/>
      </c>
      <c r="T30" s="63" t="str">
        <f aca="false">IFERROR(IF($P30="","",$P30/$I30),"")</f>
        <v/>
      </c>
      <c r="U30" s="54"/>
      <c r="V30" s="54"/>
      <c r="W30" s="64"/>
      <c r="X30" s="64"/>
      <c r="Y30" s="65" t="str">
        <f aca="false">IF($R30="","",SUM($R$4:$R30))</f>
        <v/>
      </c>
      <c r="Z30" s="65" t="str">
        <f aca="false">IF($Y30="","",MAX($Y$4:$Y30))</f>
        <v/>
      </c>
      <c r="AA30" s="65" t="str">
        <f aca="false">IF($Y30="","",$Z30-$Y30)</f>
        <v/>
      </c>
      <c r="AB30" s="66" t="str">
        <f aca="false">IF($R30="","",IF($R30&lt;0,N(AB29)+1,0))</f>
        <v/>
      </c>
      <c r="AC30" s="66" t="str">
        <f aca="false">IF($R30="","",IF($R30&gt;0,N(AC29)+1,0))</f>
        <v/>
      </c>
    </row>
    <row r="31" customFormat="false" ht="15" hidden="false" customHeight="false" outlineLevel="0" collapsed="false">
      <c r="A31" s="51" t="str">
        <f aca="false">IF($K31="","",COUNT($K$4:$K31))</f>
        <v/>
      </c>
      <c r="B31" s="52"/>
      <c r="C31" s="53"/>
      <c r="D31" s="54"/>
      <c r="E31" s="54"/>
      <c r="F31" s="54"/>
      <c r="G31" s="54"/>
      <c r="H31" s="54"/>
      <c r="I31" s="55"/>
      <c r="J31" s="56"/>
      <c r="K31" s="57"/>
      <c r="L31" s="57"/>
      <c r="M31" s="57"/>
      <c r="N31" s="58"/>
      <c r="O31" s="57"/>
      <c r="P31" s="59" t="str">
        <f aca="false">IF(OR($K31="",$L31="",$N31=""),"",ABS($K31-$L31)*$N31)</f>
        <v/>
      </c>
      <c r="Q31" s="60" t="str">
        <f aca="false">IF(OR($O31="",$K31="",$N31=""),"",($O31-$K31)*$N31*IF($D31="Short",-1,1))</f>
        <v/>
      </c>
      <c r="R31" s="61" t="str">
        <f aca="false">IFERROR(IF($Q31="","",$Q31/$P31),"")</f>
        <v/>
      </c>
      <c r="S31" s="62" t="str">
        <f aca="false">IFERROR(IF(OR($M31="",$K31="",$L31=""),"",ABS($M31-$K31)/ABS($K31-$L31)),"")</f>
        <v/>
      </c>
      <c r="T31" s="63" t="str">
        <f aca="false">IFERROR(IF($P31="","",$P31/$I31),"")</f>
        <v/>
      </c>
      <c r="U31" s="54"/>
      <c r="V31" s="54"/>
      <c r="W31" s="64"/>
      <c r="X31" s="64"/>
      <c r="Y31" s="65" t="str">
        <f aca="false">IF($R31="","",SUM($R$4:$R31))</f>
        <v/>
      </c>
      <c r="Z31" s="65" t="str">
        <f aca="false">IF($Y31="","",MAX($Y$4:$Y31))</f>
        <v/>
      </c>
      <c r="AA31" s="65" t="str">
        <f aca="false">IF($Y31="","",$Z31-$Y31)</f>
        <v/>
      </c>
      <c r="AB31" s="66" t="str">
        <f aca="false">IF($R31="","",IF($R31&lt;0,N(AB30)+1,0))</f>
        <v/>
      </c>
      <c r="AC31" s="66" t="str">
        <f aca="false">IF($R31="","",IF($R31&gt;0,N(AC30)+1,0))</f>
        <v/>
      </c>
    </row>
    <row r="32" customFormat="false" ht="15" hidden="false" customHeight="false" outlineLevel="0" collapsed="false">
      <c r="A32" s="51" t="str">
        <f aca="false">IF($K32="","",COUNT($K$4:$K32))</f>
        <v/>
      </c>
      <c r="B32" s="52"/>
      <c r="C32" s="53"/>
      <c r="D32" s="54"/>
      <c r="E32" s="54"/>
      <c r="F32" s="54"/>
      <c r="G32" s="54"/>
      <c r="H32" s="54"/>
      <c r="I32" s="55"/>
      <c r="J32" s="56"/>
      <c r="K32" s="57"/>
      <c r="L32" s="57"/>
      <c r="M32" s="57"/>
      <c r="N32" s="58"/>
      <c r="O32" s="57"/>
      <c r="P32" s="59" t="str">
        <f aca="false">IF(OR($K32="",$L32="",$N32=""),"",ABS($K32-$L32)*$N32)</f>
        <v/>
      </c>
      <c r="Q32" s="60" t="str">
        <f aca="false">IF(OR($O32="",$K32="",$N32=""),"",($O32-$K32)*$N32*IF($D32="Short",-1,1))</f>
        <v/>
      </c>
      <c r="R32" s="61" t="str">
        <f aca="false">IFERROR(IF($Q32="","",$Q32/$P32),"")</f>
        <v/>
      </c>
      <c r="S32" s="62" t="str">
        <f aca="false">IFERROR(IF(OR($M32="",$K32="",$L32=""),"",ABS($M32-$K32)/ABS($K32-$L32)),"")</f>
        <v/>
      </c>
      <c r="T32" s="63" t="str">
        <f aca="false">IFERROR(IF($P32="","",$P32/$I32),"")</f>
        <v/>
      </c>
      <c r="U32" s="54"/>
      <c r="V32" s="54"/>
      <c r="W32" s="64"/>
      <c r="X32" s="64"/>
      <c r="Y32" s="65" t="str">
        <f aca="false">IF($R32="","",SUM($R$4:$R32))</f>
        <v/>
      </c>
      <c r="Z32" s="65" t="str">
        <f aca="false">IF($Y32="","",MAX($Y$4:$Y32))</f>
        <v/>
      </c>
      <c r="AA32" s="65" t="str">
        <f aca="false">IF($Y32="","",$Z32-$Y32)</f>
        <v/>
      </c>
      <c r="AB32" s="66" t="str">
        <f aca="false">IF($R32="","",IF($R32&lt;0,N(AB31)+1,0))</f>
        <v/>
      </c>
      <c r="AC32" s="66" t="str">
        <f aca="false">IF($R32="","",IF($R32&gt;0,N(AC31)+1,0))</f>
        <v/>
      </c>
    </row>
    <row r="33" customFormat="false" ht="15" hidden="false" customHeight="false" outlineLevel="0" collapsed="false">
      <c r="A33" s="51" t="str">
        <f aca="false">IF($K33="","",COUNT($K$4:$K33))</f>
        <v/>
      </c>
      <c r="B33" s="52"/>
      <c r="C33" s="53"/>
      <c r="D33" s="54"/>
      <c r="E33" s="54"/>
      <c r="F33" s="54"/>
      <c r="G33" s="54"/>
      <c r="H33" s="54"/>
      <c r="I33" s="55"/>
      <c r="J33" s="56"/>
      <c r="K33" s="57"/>
      <c r="L33" s="57"/>
      <c r="M33" s="57"/>
      <c r="N33" s="58"/>
      <c r="O33" s="57"/>
      <c r="P33" s="59" t="str">
        <f aca="false">IF(OR($K33="",$L33="",$N33=""),"",ABS($K33-$L33)*$N33)</f>
        <v/>
      </c>
      <c r="Q33" s="60" t="str">
        <f aca="false">IF(OR($O33="",$K33="",$N33=""),"",($O33-$K33)*$N33*IF($D33="Short",-1,1))</f>
        <v/>
      </c>
      <c r="R33" s="61" t="str">
        <f aca="false">IFERROR(IF($Q33="","",$Q33/$P33),"")</f>
        <v/>
      </c>
      <c r="S33" s="62" t="str">
        <f aca="false">IFERROR(IF(OR($M33="",$K33="",$L33=""),"",ABS($M33-$K33)/ABS($K33-$L33)),"")</f>
        <v/>
      </c>
      <c r="T33" s="63" t="str">
        <f aca="false">IFERROR(IF($P33="","",$P33/$I33),"")</f>
        <v/>
      </c>
      <c r="U33" s="54"/>
      <c r="V33" s="54"/>
      <c r="W33" s="64"/>
      <c r="X33" s="64"/>
      <c r="Y33" s="65" t="str">
        <f aca="false">IF($R33="","",SUM($R$4:$R33))</f>
        <v/>
      </c>
      <c r="Z33" s="65" t="str">
        <f aca="false">IF($Y33="","",MAX($Y$4:$Y33))</f>
        <v/>
      </c>
      <c r="AA33" s="65" t="str">
        <f aca="false">IF($Y33="","",$Z33-$Y33)</f>
        <v/>
      </c>
      <c r="AB33" s="66" t="str">
        <f aca="false">IF($R33="","",IF($R33&lt;0,N(AB32)+1,0))</f>
        <v/>
      </c>
      <c r="AC33" s="66" t="str">
        <f aca="false">IF($R33="","",IF($R33&gt;0,N(AC32)+1,0))</f>
        <v/>
      </c>
    </row>
    <row r="34" customFormat="false" ht="15" hidden="false" customHeight="false" outlineLevel="0" collapsed="false">
      <c r="A34" s="51" t="str">
        <f aca="false">IF($K34="","",COUNT($K$4:$K34))</f>
        <v/>
      </c>
      <c r="B34" s="52"/>
      <c r="C34" s="53"/>
      <c r="D34" s="54"/>
      <c r="E34" s="54"/>
      <c r="F34" s="54"/>
      <c r="G34" s="54"/>
      <c r="H34" s="54"/>
      <c r="I34" s="55"/>
      <c r="J34" s="56"/>
      <c r="K34" s="57"/>
      <c r="L34" s="57"/>
      <c r="M34" s="57"/>
      <c r="N34" s="58"/>
      <c r="O34" s="57"/>
      <c r="P34" s="59" t="str">
        <f aca="false">IF(OR($K34="",$L34="",$N34=""),"",ABS($K34-$L34)*$N34)</f>
        <v/>
      </c>
      <c r="Q34" s="60" t="str">
        <f aca="false">IF(OR($O34="",$K34="",$N34=""),"",($O34-$K34)*$N34*IF($D34="Short",-1,1))</f>
        <v/>
      </c>
      <c r="R34" s="61" t="str">
        <f aca="false">IFERROR(IF($Q34="","",$Q34/$P34),"")</f>
        <v/>
      </c>
      <c r="S34" s="62" t="str">
        <f aca="false">IFERROR(IF(OR($M34="",$K34="",$L34=""),"",ABS($M34-$K34)/ABS($K34-$L34)),"")</f>
        <v/>
      </c>
      <c r="T34" s="63" t="str">
        <f aca="false">IFERROR(IF($P34="","",$P34/$I34),"")</f>
        <v/>
      </c>
      <c r="U34" s="54"/>
      <c r="V34" s="54"/>
      <c r="W34" s="64"/>
      <c r="X34" s="64"/>
      <c r="Y34" s="65" t="str">
        <f aca="false">IF($R34="","",SUM($R$4:$R34))</f>
        <v/>
      </c>
      <c r="Z34" s="65" t="str">
        <f aca="false">IF($Y34="","",MAX($Y$4:$Y34))</f>
        <v/>
      </c>
      <c r="AA34" s="65" t="str">
        <f aca="false">IF($Y34="","",$Z34-$Y34)</f>
        <v/>
      </c>
      <c r="AB34" s="66" t="str">
        <f aca="false">IF($R34="","",IF($R34&lt;0,N(AB33)+1,0))</f>
        <v/>
      </c>
      <c r="AC34" s="66" t="str">
        <f aca="false">IF($R34="","",IF($R34&gt;0,N(AC33)+1,0))</f>
        <v/>
      </c>
    </row>
    <row r="35" customFormat="false" ht="15" hidden="false" customHeight="false" outlineLevel="0" collapsed="false">
      <c r="A35" s="51" t="str">
        <f aca="false">IF($K35="","",COUNT($K$4:$K35))</f>
        <v/>
      </c>
      <c r="B35" s="52"/>
      <c r="C35" s="53"/>
      <c r="D35" s="54"/>
      <c r="E35" s="54"/>
      <c r="F35" s="54"/>
      <c r="G35" s="54"/>
      <c r="H35" s="54"/>
      <c r="I35" s="55"/>
      <c r="J35" s="56"/>
      <c r="K35" s="57"/>
      <c r="L35" s="57"/>
      <c r="M35" s="57"/>
      <c r="N35" s="58"/>
      <c r="O35" s="57"/>
      <c r="P35" s="59" t="str">
        <f aca="false">IF(OR($K35="",$L35="",$N35=""),"",ABS($K35-$L35)*$N35)</f>
        <v/>
      </c>
      <c r="Q35" s="60" t="str">
        <f aca="false">IF(OR($O35="",$K35="",$N35=""),"",($O35-$K35)*$N35*IF($D35="Short",-1,1))</f>
        <v/>
      </c>
      <c r="R35" s="61" t="str">
        <f aca="false">IFERROR(IF($Q35="","",$Q35/$P35),"")</f>
        <v/>
      </c>
      <c r="S35" s="62" t="str">
        <f aca="false">IFERROR(IF(OR($M35="",$K35="",$L35=""),"",ABS($M35-$K35)/ABS($K35-$L35)),"")</f>
        <v/>
      </c>
      <c r="T35" s="63" t="str">
        <f aca="false">IFERROR(IF($P35="","",$P35/$I35),"")</f>
        <v/>
      </c>
      <c r="U35" s="54"/>
      <c r="V35" s="54"/>
      <c r="W35" s="64"/>
      <c r="X35" s="64"/>
      <c r="Y35" s="65" t="str">
        <f aca="false">IF($R35="","",SUM($R$4:$R35))</f>
        <v/>
      </c>
      <c r="Z35" s="65" t="str">
        <f aca="false">IF($Y35="","",MAX($Y$4:$Y35))</f>
        <v/>
      </c>
      <c r="AA35" s="65" t="str">
        <f aca="false">IF($Y35="","",$Z35-$Y35)</f>
        <v/>
      </c>
      <c r="AB35" s="66" t="str">
        <f aca="false">IF($R35="","",IF($R35&lt;0,N(AB34)+1,0))</f>
        <v/>
      </c>
      <c r="AC35" s="66" t="str">
        <f aca="false">IF($R35="","",IF($R35&gt;0,N(AC34)+1,0))</f>
        <v/>
      </c>
    </row>
    <row r="36" customFormat="false" ht="15" hidden="false" customHeight="false" outlineLevel="0" collapsed="false">
      <c r="A36" s="51" t="str">
        <f aca="false">IF($K36="","",COUNT($K$4:$K36))</f>
        <v/>
      </c>
      <c r="B36" s="52"/>
      <c r="C36" s="53"/>
      <c r="D36" s="54"/>
      <c r="E36" s="54"/>
      <c r="F36" s="54"/>
      <c r="G36" s="54"/>
      <c r="H36" s="54"/>
      <c r="I36" s="55"/>
      <c r="J36" s="56"/>
      <c r="K36" s="57"/>
      <c r="L36" s="57"/>
      <c r="M36" s="57"/>
      <c r="N36" s="58"/>
      <c r="O36" s="57"/>
      <c r="P36" s="59" t="str">
        <f aca="false">IF(OR($K36="",$L36="",$N36=""),"",ABS($K36-$L36)*$N36)</f>
        <v/>
      </c>
      <c r="Q36" s="60" t="str">
        <f aca="false">IF(OR($O36="",$K36="",$N36=""),"",($O36-$K36)*$N36*IF($D36="Short",-1,1))</f>
        <v/>
      </c>
      <c r="R36" s="61" t="str">
        <f aca="false">IFERROR(IF($Q36="","",$Q36/$P36),"")</f>
        <v/>
      </c>
      <c r="S36" s="62" t="str">
        <f aca="false">IFERROR(IF(OR($M36="",$K36="",$L36=""),"",ABS($M36-$K36)/ABS($K36-$L36)),"")</f>
        <v/>
      </c>
      <c r="T36" s="63" t="str">
        <f aca="false">IFERROR(IF($P36="","",$P36/$I36),"")</f>
        <v/>
      </c>
      <c r="U36" s="54"/>
      <c r="V36" s="54"/>
      <c r="W36" s="64"/>
      <c r="X36" s="64"/>
      <c r="Y36" s="65" t="str">
        <f aca="false">IF($R36="","",SUM($R$4:$R36))</f>
        <v/>
      </c>
      <c r="Z36" s="65" t="str">
        <f aca="false">IF($Y36="","",MAX($Y$4:$Y36))</f>
        <v/>
      </c>
      <c r="AA36" s="65" t="str">
        <f aca="false">IF($Y36="","",$Z36-$Y36)</f>
        <v/>
      </c>
      <c r="AB36" s="66" t="str">
        <f aca="false">IF($R36="","",IF($R36&lt;0,N(AB35)+1,0))</f>
        <v/>
      </c>
      <c r="AC36" s="66" t="str">
        <f aca="false">IF($R36="","",IF($R36&gt;0,N(AC35)+1,0))</f>
        <v/>
      </c>
    </row>
    <row r="37" customFormat="false" ht="15" hidden="false" customHeight="false" outlineLevel="0" collapsed="false">
      <c r="A37" s="51" t="str">
        <f aca="false">IF($K37="","",COUNT($K$4:$K37))</f>
        <v/>
      </c>
      <c r="B37" s="52"/>
      <c r="C37" s="53"/>
      <c r="D37" s="54"/>
      <c r="E37" s="54"/>
      <c r="F37" s="54"/>
      <c r="G37" s="54"/>
      <c r="H37" s="54"/>
      <c r="I37" s="55"/>
      <c r="J37" s="56"/>
      <c r="K37" s="57"/>
      <c r="L37" s="57"/>
      <c r="M37" s="57"/>
      <c r="N37" s="58"/>
      <c r="O37" s="57"/>
      <c r="P37" s="59" t="str">
        <f aca="false">IF(OR($K37="",$L37="",$N37=""),"",ABS($K37-$L37)*$N37)</f>
        <v/>
      </c>
      <c r="Q37" s="60" t="str">
        <f aca="false">IF(OR($O37="",$K37="",$N37=""),"",($O37-$K37)*$N37*IF($D37="Short",-1,1))</f>
        <v/>
      </c>
      <c r="R37" s="61" t="str">
        <f aca="false">IFERROR(IF($Q37="","",$Q37/$P37),"")</f>
        <v/>
      </c>
      <c r="S37" s="62" t="str">
        <f aca="false">IFERROR(IF(OR($M37="",$K37="",$L37=""),"",ABS($M37-$K37)/ABS($K37-$L37)),"")</f>
        <v/>
      </c>
      <c r="T37" s="63" t="str">
        <f aca="false">IFERROR(IF($P37="","",$P37/$I37),"")</f>
        <v/>
      </c>
      <c r="U37" s="54"/>
      <c r="V37" s="54"/>
      <c r="W37" s="64"/>
      <c r="X37" s="64"/>
      <c r="Y37" s="65" t="str">
        <f aca="false">IF($R37="","",SUM($R$4:$R37))</f>
        <v/>
      </c>
      <c r="Z37" s="65" t="str">
        <f aca="false">IF($Y37="","",MAX($Y$4:$Y37))</f>
        <v/>
      </c>
      <c r="AA37" s="65" t="str">
        <f aca="false">IF($Y37="","",$Z37-$Y37)</f>
        <v/>
      </c>
      <c r="AB37" s="66" t="str">
        <f aca="false">IF($R37="","",IF($R37&lt;0,N(AB36)+1,0))</f>
        <v/>
      </c>
      <c r="AC37" s="66" t="str">
        <f aca="false">IF($R37="","",IF($R37&gt;0,N(AC36)+1,0))</f>
        <v/>
      </c>
    </row>
    <row r="38" customFormat="false" ht="15" hidden="false" customHeight="false" outlineLevel="0" collapsed="false">
      <c r="A38" s="51" t="str">
        <f aca="false">IF($K38="","",COUNT($K$4:$K38))</f>
        <v/>
      </c>
      <c r="B38" s="52"/>
      <c r="C38" s="53"/>
      <c r="D38" s="54"/>
      <c r="E38" s="54"/>
      <c r="F38" s="54"/>
      <c r="G38" s="54"/>
      <c r="H38" s="54"/>
      <c r="I38" s="55"/>
      <c r="J38" s="56"/>
      <c r="K38" s="57"/>
      <c r="L38" s="57"/>
      <c r="M38" s="57"/>
      <c r="N38" s="58"/>
      <c r="O38" s="57"/>
      <c r="P38" s="59" t="str">
        <f aca="false">IF(OR($K38="",$L38="",$N38=""),"",ABS($K38-$L38)*$N38)</f>
        <v/>
      </c>
      <c r="Q38" s="60" t="str">
        <f aca="false">IF(OR($O38="",$K38="",$N38=""),"",($O38-$K38)*$N38*IF($D38="Short",-1,1))</f>
        <v/>
      </c>
      <c r="R38" s="61" t="str">
        <f aca="false">IFERROR(IF($Q38="","",$Q38/$P38),"")</f>
        <v/>
      </c>
      <c r="S38" s="62" t="str">
        <f aca="false">IFERROR(IF(OR($M38="",$K38="",$L38=""),"",ABS($M38-$K38)/ABS($K38-$L38)),"")</f>
        <v/>
      </c>
      <c r="T38" s="63" t="str">
        <f aca="false">IFERROR(IF($P38="","",$P38/$I38),"")</f>
        <v/>
      </c>
      <c r="U38" s="54"/>
      <c r="V38" s="54"/>
      <c r="W38" s="64"/>
      <c r="X38" s="64"/>
      <c r="Y38" s="65" t="str">
        <f aca="false">IF($R38="","",SUM($R$4:$R38))</f>
        <v/>
      </c>
      <c r="Z38" s="65" t="str">
        <f aca="false">IF($Y38="","",MAX($Y$4:$Y38))</f>
        <v/>
      </c>
      <c r="AA38" s="65" t="str">
        <f aca="false">IF($Y38="","",$Z38-$Y38)</f>
        <v/>
      </c>
      <c r="AB38" s="66" t="str">
        <f aca="false">IF($R38="","",IF($R38&lt;0,N(AB37)+1,0))</f>
        <v/>
      </c>
      <c r="AC38" s="66" t="str">
        <f aca="false">IF($R38="","",IF($R38&gt;0,N(AC37)+1,0))</f>
        <v/>
      </c>
    </row>
    <row r="39" customFormat="false" ht="15" hidden="false" customHeight="false" outlineLevel="0" collapsed="false">
      <c r="A39" s="51" t="str">
        <f aca="false">IF($K39="","",COUNT($K$4:$K39))</f>
        <v/>
      </c>
      <c r="B39" s="52"/>
      <c r="C39" s="53"/>
      <c r="D39" s="54"/>
      <c r="E39" s="54"/>
      <c r="F39" s="54"/>
      <c r="G39" s="54"/>
      <c r="H39" s="54"/>
      <c r="I39" s="55"/>
      <c r="J39" s="56"/>
      <c r="K39" s="57"/>
      <c r="L39" s="57"/>
      <c r="M39" s="57"/>
      <c r="N39" s="58"/>
      <c r="O39" s="57"/>
      <c r="P39" s="59" t="str">
        <f aca="false">IF(OR($K39="",$L39="",$N39=""),"",ABS($K39-$L39)*$N39)</f>
        <v/>
      </c>
      <c r="Q39" s="60" t="str">
        <f aca="false">IF(OR($O39="",$K39="",$N39=""),"",($O39-$K39)*$N39*IF($D39="Short",-1,1))</f>
        <v/>
      </c>
      <c r="R39" s="61" t="str">
        <f aca="false">IFERROR(IF($Q39="","",$Q39/$P39),"")</f>
        <v/>
      </c>
      <c r="S39" s="62" t="str">
        <f aca="false">IFERROR(IF(OR($M39="",$K39="",$L39=""),"",ABS($M39-$K39)/ABS($K39-$L39)),"")</f>
        <v/>
      </c>
      <c r="T39" s="63" t="str">
        <f aca="false">IFERROR(IF($P39="","",$P39/$I39),"")</f>
        <v/>
      </c>
      <c r="U39" s="54"/>
      <c r="V39" s="54"/>
      <c r="W39" s="64"/>
      <c r="X39" s="64"/>
      <c r="Y39" s="65" t="str">
        <f aca="false">IF($R39="","",SUM($R$4:$R39))</f>
        <v/>
      </c>
      <c r="Z39" s="65" t="str">
        <f aca="false">IF($Y39="","",MAX($Y$4:$Y39))</f>
        <v/>
      </c>
      <c r="AA39" s="65" t="str">
        <f aca="false">IF($Y39="","",$Z39-$Y39)</f>
        <v/>
      </c>
      <c r="AB39" s="66" t="str">
        <f aca="false">IF($R39="","",IF($R39&lt;0,N(AB38)+1,0))</f>
        <v/>
      </c>
      <c r="AC39" s="66" t="str">
        <f aca="false">IF($R39="","",IF($R39&gt;0,N(AC38)+1,0))</f>
        <v/>
      </c>
    </row>
    <row r="40" customFormat="false" ht="15" hidden="false" customHeight="false" outlineLevel="0" collapsed="false">
      <c r="A40" s="51" t="str">
        <f aca="false">IF($K40="","",COUNT($K$4:$K40))</f>
        <v/>
      </c>
      <c r="B40" s="52"/>
      <c r="C40" s="53"/>
      <c r="D40" s="54"/>
      <c r="E40" s="54"/>
      <c r="F40" s="54"/>
      <c r="G40" s="54"/>
      <c r="H40" s="54"/>
      <c r="I40" s="55"/>
      <c r="J40" s="56"/>
      <c r="K40" s="57"/>
      <c r="L40" s="57"/>
      <c r="M40" s="57"/>
      <c r="N40" s="58"/>
      <c r="O40" s="57"/>
      <c r="P40" s="59" t="str">
        <f aca="false">IF(OR($K40="",$L40="",$N40=""),"",ABS($K40-$L40)*$N40)</f>
        <v/>
      </c>
      <c r="Q40" s="60" t="str">
        <f aca="false">IF(OR($O40="",$K40="",$N40=""),"",($O40-$K40)*$N40*IF($D40="Short",-1,1))</f>
        <v/>
      </c>
      <c r="R40" s="61" t="str">
        <f aca="false">IFERROR(IF($Q40="","",$Q40/$P40),"")</f>
        <v/>
      </c>
      <c r="S40" s="62" t="str">
        <f aca="false">IFERROR(IF(OR($M40="",$K40="",$L40=""),"",ABS($M40-$K40)/ABS($K40-$L40)),"")</f>
        <v/>
      </c>
      <c r="T40" s="63" t="str">
        <f aca="false">IFERROR(IF($P40="","",$P40/$I40),"")</f>
        <v/>
      </c>
      <c r="U40" s="54"/>
      <c r="V40" s="54"/>
      <c r="W40" s="64"/>
      <c r="X40" s="64"/>
      <c r="Y40" s="65" t="str">
        <f aca="false">IF($R40="","",SUM($R$4:$R40))</f>
        <v/>
      </c>
      <c r="Z40" s="65" t="str">
        <f aca="false">IF($Y40="","",MAX($Y$4:$Y40))</f>
        <v/>
      </c>
      <c r="AA40" s="65" t="str">
        <f aca="false">IF($Y40="","",$Z40-$Y40)</f>
        <v/>
      </c>
      <c r="AB40" s="66" t="str">
        <f aca="false">IF($R40="","",IF($R40&lt;0,N(AB39)+1,0))</f>
        <v/>
      </c>
      <c r="AC40" s="66" t="str">
        <f aca="false">IF($R40="","",IF($R40&gt;0,N(AC39)+1,0))</f>
        <v/>
      </c>
    </row>
    <row r="41" customFormat="false" ht="15" hidden="false" customHeight="false" outlineLevel="0" collapsed="false">
      <c r="A41" s="51" t="str">
        <f aca="false">IF($K41="","",COUNT($K$4:$K41))</f>
        <v/>
      </c>
      <c r="B41" s="52"/>
      <c r="C41" s="53"/>
      <c r="D41" s="54"/>
      <c r="E41" s="54"/>
      <c r="F41" s="54"/>
      <c r="G41" s="54"/>
      <c r="H41" s="54"/>
      <c r="I41" s="55"/>
      <c r="J41" s="56"/>
      <c r="K41" s="57"/>
      <c r="L41" s="57"/>
      <c r="M41" s="57"/>
      <c r="N41" s="58"/>
      <c r="O41" s="57"/>
      <c r="P41" s="59" t="str">
        <f aca="false">IF(OR($K41="",$L41="",$N41=""),"",ABS($K41-$L41)*$N41)</f>
        <v/>
      </c>
      <c r="Q41" s="60" t="str">
        <f aca="false">IF(OR($O41="",$K41="",$N41=""),"",($O41-$K41)*$N41*IF($D41="Short",-1,1))</f>
        <v/>
      </c>
      <c r="R41" s="61" t="str">
        <f aca="false">IFERROR(IF($Q41="","",$Q41/$P41),"")</f>
        <v/>
      </c>
      <c r="S41" s="62" t="str">
        <f aca="false">IFERROR(IF(OR($M41="",$K41="",$L41=""),"",ABS($M41-$K41)/ABS($K41-$L41)),"")</f>
        <v/>
      </c>
      <c r="T41" s="63" t="str">
        <f aca="false">IFERROR(IF($P41="","",$P41/$I41),"")</f>
        <v/>
      </c>
      <c r="U41" s="54"/>
      <c r="V41" s="54"/>
      <c r="W41" s="64"/>
      <c r="X41" s="64"/>
      <c r="Y41" s="65" t="str">
        <f aca="false">IF($R41="","",SUM($R$4:$R41))</f>
        <v/>
      </c>
      <c r="Z41" s="65" t="str">
        <f aca="false">IF($Y41="","",MAX($Y$4:$Y41))</f>
        <v/>
      </c>
      <c r="AA41" s="65" t="str">
        <f aca="false">IF($Y41="","",$Z41-$Y41)</f>
        <v/>
      </c>
      <c r="AB41" s="66" t="str">
        <f aca="false">IF($R41="","",IF($R41&lt;0,N(AB40)+1,0))</f>
        <v/>
      </c>
      <c r="AC41" s="66" t="str">
        <f aca="false">IF($R41="","",IF($R41&gt;0,N(AC40)+1,0))</f>
        <v/>
      </c>
    </row>
    <row r="42" customFormat="false" ht="15" hidden="false" customHeight="false" outlineLevel="0" collapsed="false">
      <c r="A42" s="51" t="str">
        <f aca="false">IF($K42="","",COUNT($K$4:$K42))</f>
        <v/>
      </c>
      <c r="B42" s="52"/>
      <c r="C42" s="53"/>
      <c r="D42" s="54"/>
      <c r="E42" s="54"/>
      <c r="F42" s="54"/>
      <c r="G42" s="54"/>
      <c r="H42" s="54"/>
      <c r="I42" s="55"/>
      <c r="J42" s="56"/>
      <c r="K42" s="57"/>
      <c r="L42" s="57"/>
      <c r="M42" s="57"/>
      <c r="N42" s="58"/>
      <c r="O42" s="57"/>
      <c r="P42" s="59" t="str">
        <f aca="false">IF(OR($K42="",$L42="",$N42=""),"",ABS($K42-$L42)*$N42)</f>
        <v/>
      </c>
      <c r="Q42" s="60" t="str">
        <f aca="false">IF(OR($O42="",$K42="",$N42=""),"",($O42-$K42)*$N42*IF($D42="Short",-1,1))</f>
        <v/>
      </c>
      <c r="R42" s="61" t="str">
        <f aca="false">IFERROR(IF($Q42="","",$Q42/$P42),"")</f>
        <v/>
      </c>
      <c r="S42" s="62" t="str">
        <f aca="false">IFERROR(IF(OR($M42="",$K42="",$L42=""),"",ABS($M42-$K42)/ABS($K42-$L42)),"")</f>
        <v/>
      </c>
      <c r="T42" s="63" t="str">
        <f aca="false">IFERROR(IF($P42="","",$P42/$I42),"")</f>
        <v/>
      </c>
      <c r="U42" s="54"/>
      <c r="V42" s="54"/>
      <c r="W42" s="64"/>
      <c r="X42" s="64"/>
      <c r="Y42" s="65" t="str">
        <f aca="false">IF($R42="","",SUM($R$4:$R42))</f>
        <v/>
      </c>
      <c r="Z42" s="65" t="str">
        <f aca="false">IF($Y42="","",MAX($Y$4:$Y42))</f>
        <v/>
      </c>
      <c r="AA42" s="65" t="str">
        <f aca="false">IF($Y42="","",$Z42-$Y42)</f>
        <v/>
      </c>
      <c r="AB42" s="66" t="str">
        <f aca="false">IF($R42="","",IF($R42&lt;0,N(AB41)+1,0))</f>
        <v/>
      </c>
      <c r="AC42" s="66" t="str">
        <f aca="false">IF($R42="","",IF($R42&gt;0,N(AC41)+1,0))</f>
        <v/>
      </c>
    </row>
    <row r="43" customFormat="false" ht="15" hidden="false" customHeight="false" outlineLevel="0" collapsed="false">
      <c r="A43" s="51" t="str">
        <f aca="false">IF($K43="","",COUNT($K$4:$K43))</f>
        <v/>
      </c>
      <c r="B43" s="52"/>
      <c r="C43" s="53"/>
      <c r="D43" s="54"/>
      <c r="E43" s="54"/>
      <c r="F43" s="54"/>
      <c r="G43" s="54"/>
      <c r="H43" s="54"/>
      <c r="I43" s="55"/>
      <c r="J43" s="56"/>
      <c r="K43" s="57"/>
      <c r="L43" s="57"/>
      <c r="M43" s="57"/>
      <c r="N43" s="58"/>
      <c r="O43" s="57"/>
      <c r="P43" s="59" t="str">
        <f aca="false">IF(OR($K43="",$L43="",$N43=""),"",ABS($K43-$L43)*$N43)</f>
        <v/>
      </c>
      <c r="Q43" s="60" t="str">
        <f aca="false">IF(OR($O43="",$K43="",$N43=""),"",($O43-$K43)*$N43*IF($D43="Short",-1,1))</f>
        <v/>
      </c>
      <c r="R43" s="61" t="str">
        <f aca="false">IFERROR(IF($Q43="","",$Q43/$P43),"")</f>
        <v/>
      </c>
      <c r="S43" s="62" t="str">
        <f aca="false">IFERROR(IF(OR($M43="",$K43="",$L43=""),"",ABS($M43-$K43)/ABS($K43-$L43)),"")</f>
        <v/>
      </c>
      <c r="T43" s="63" t="str">
        <f aca="false">IFERROR(IF($P43="","",$P43/$I43),"")</f>
        <v/>
      </c>
      <c r="U43" s="54"/>
      <c r="V43" s="54"/>
      <c r="W43" s="64"/>
      <c r="X43" s="64"/>
      <c r="Y43" s="65" t="str">
        <f aca="false">IF($R43="","",SUM($R$4:$R43))</f>
        <v/>
      </c>
      <c r="Z43" s="65" t="str">
        <f aca="false">IF($Y43="","",MAX($Y$4:$Y43))</f>
        <v/>
      </c>
      <c r="AA43" s="65" t="str">
        <f aca="false">IF($Y43="","",$Z43-$Y43)</f>
        <v/>
      </c>
      <c r="AB43" s="66" t="str">
        <f aca="false">IF($R43="","",IF($R43&lt;0,N(AB42)+1,0))</f>
        <v/>
      </c>
      <c r="AC43" s="66" t="str">
        <f aca="false">IF($R43="","",IF($R43&gt;0,N(AC42)+1,0))</f>
        <v/>
      </c>
    </row>
    <row r="44" customFormat="false" ht="15" hidden="false" customHeight="false" outlineLevel="0" collapsed="false">
      <c r="A44" s="51" t="str">
        <f aca="false">IF($K44="","",COUNT($K$4:$K44))</f>
        <v/>
      </c>
      <c r="B44" s="52"/>
      <c r="C44" s="53"/>
      <c r="D44" s="54"/>
      <c r="E44" s="54"/>
      <c r="F44" s="54"/>
      <c r="G44" s="54"/>
      <c r="H44" s="54"/>
      <c r="I44" s="55"/>
      <c r="J44" s="56"/>
      <c r="K44" s="57"/>
      <c r="L44" s="57"/>
      <c r="M44" s="57"/>
      <c r="N44" s="58"/>
      <c r="O44" s="57"/>
      <c r="P44" s="59" t="str">
        <f aca="false">IF(OR($K44="",$L44="",$N44=""),"",ABS($K44-$L44)*$N44)</f>
        <v/>
      </c>
      <c r="Q44" s="60" t="str">
        <f aca="false">IF(OR($O44="",$K44="",$N44=""),"",($O44-$K44)*$N44*IF($D44="Short",-1,1))</f>
        <v/>
      </c>
      <c r="R44" s="61" t="str">
        <f aca="false">IFERROR(IF($Q44="","",$Q44/$P44),"")</f>
        <v/>
      </c>
      <c r="S44" s="62" t="str">
        <f aca="false">IFERROR(IF(OR($M44="",$K44="",$L44=""),"",ABS($M44-$K44)/ABS($K44-$L44)),"")</f>
        <v/>
      </c>
      <c r="T44" s="63" t="str">
        <f aca="false">IFERROR(IF($P44="","",$P44/$I44),"")</f>
        <v/>
      </c>
      <c r="U44" s="54"/>
      <c r="V44" s="54"/>
      <c r="W44" s="64"/>
      <c r="X44" s="64"/>
      <c r="Y44" s="65" t="str">
        <f aca="false">IF($R44="","",SUM($R$4:$R44))</f>
        <v/>
      </c>
      <c r="Z44" s="65" t="str">
        <f aca="false">IF($Y44="","",MAX($Y$4:$Y44))</f>
        <v/>
      </c>
      <c r="AA44" s="65" t="str">
        <f aca="false">IF($Y44="","",$Z44-$Y44)</f>
        <v/>
      </c>
      <c r="AB44" s="66" t="str">
        <f aca="false">IF($R44="","",IF($R44&lt;0,N(AB43)+1,0))</f>
        <v/>
      </c>
      <c r="AC44" s="66" t="str">
        <f aca="false">IF($R44="","",IF($R44&gt;0,N(AC43)+1,0))</f>
        <v/>
      </c>
    </row>
    <row r="45" customFormat="false" ht="15" hidden="false" customHeight="false" outlineLevel="0" collapsed="false">
      <c r="A45" s="51" t="str">
        <f aca="false">IF($K45="","",COUNT($K$4:$K45))</f>
        <v/>
      </c>
      <c r="B45" s="52"/>
      <c r="C45" s="53"/>
      <c r="D45" s="54"/>
      <c r="E45" s="54"/>
      <c r="F45" s="54"/>
      <c r="G45" s="54"/>
      <c r="H45" s="54"/>
      <c r="I45" s="55"/>
      <c r="J45" s="56"/>
      <c r="K45" s="57"/>
      <c r="L45" s="57"/>
      <c r="M45" s="57"/>
      <c r="N45" s="58"/>
      <c r="O45" s="57"/>
      <c r="P45" s="59" t="str">
        <f aca="false">IF(OR($K45="",$L45="",$N45=""),"",ABS($K45-$L45)*$N45)</f>
        <v/>
      </c>
      <c r="Q45" s="60" t="str">
        <f aca="false">IF(OR($O45="",$K45="",$N45=""),"",($O45-$K45)*$N45*IF($D45="Short",-1,1))</f>
        <v/>
      </c>
      <c r="R45" s="61" t="str">
        <f aca="false">IFERROR(IF($Q45="","",$Q45/$P45),"")</f>
        <v/>
      </c>
      <c r="S45" s="62" t="str">
        <f aca="false">IFERROR(IF(OR($M45="",$K45="",$L45=""),"",ABS($M45-$K45)/ABS($K45-$L45)),"")</f>
        <v/>
      </c>
      <c r="T45" s="63" t="str">
        <f aca="false">IFERROR(IF($P45="","",$P45/$I45),"")</f>
        <v/>
      </c>
      <c r="U45" s="54"/>
      <c r="V45" s="54"/>
      <c r="W45" s="64"/>
      <c r="X45" s="64"/>
      <c r="Y45" s="65" t="str">
        <f aca="false">IF($R45="","",SUM($R$4:$R45))</f>
        <v/>
      </c>
      <c r="Z45" s="65" t="str">
        <f aca="false">IF($Y45="","",MAX($Y$4:$Y45))</f>
        <v/>
      </c>
      <c r="AA45" s="65" t="str">
        <f aca="false">IF($Y45="","",$Z45-$Y45)</f>
        <v/>
      </c>
      <c r="AB45" s="66" t="str">
        <f aca="false">IF($R45="","",IF($R45&lt;0,N(AB44)+1,0))</f>
        <v/>
      </c>
      <c r="AC45" s="66" t="str">
        <f aca="false">IF($R45="","",IF($R45&gt;0,N(AC44)+1,0))</f>
        <v/>
      </c>
    </row>
    <row r="46" customFormat="false" ht="15" hidden="false" customHeight="false" outlineLevel="0" collapsed="false">
      <c r="A46" s="51" t="str">
        <f aca="false">IF($K46="","",COUNT($K$4:$K46))</f>
        <v/>
      </c>
      <c r="B46" s="52"/>
      <c r="C46" s="53"/>
      <c r="D46" s="54"/>
      <c r="E46" s="54"/>
      <c r="F46" s="54"/>
      <c r="G46" s="54"/>
      <c r="H46" s="54"/>
      <c r="I46" s="55"/>
      <c r="J46" s="56"/>
      <c r="K46" s="57"/>
      <c r="L46" s="57"/>
      <c r="M46" s="57"/>
      <c r="N46" s="58"/>
      <c r="O46" s="57"/>
      <c r="P46" s="59" t="str">
        <f aca="false">IF(OR($K46="",$L46="",$N46=""),"",ABS($K46-$L46)*$N46)</f>
        <v/>
      </c>
      <c r="Q46" s="60" t="str">
        <f aca="false">IF(OR($O46="",$K46="",$N46=""),"",($O46-$K46)*$N46*IF($D46="Short",-1,1))</f>
        <v/>
      </c>
      <c r="R46" s="61" t="str">
        <f aca="false">IFERROR(IF($Q46="","",$Q46/$P46),"")</f>
        <v/>
      </c>
      <c r="S46" s="62" t="str">
        <f aca="false">IFERROR(IF(OR($M46="",$K46="",$L46=""),"",ABS($M46-$K46)/ABS($K46-$L46)),"")</f>
        <v/>
      </c>
      <c r="T46" s="63" t="str">
        <f aca="false">IFERROR(IF($P46="","",$P46/$I46),"")</f>
        <v/>
      </c>
      <c r="U46" s="54"/>
      <c r="V46" s="54"/>
      <c r="W46" s="64"/>
      <c r="X46" s="64"/>
      <c r="Y46" s="65" t="str">
        <f aca="false">IF($R46="","",SUM($R$4:$R46))</f>
        <v/>
      </c>
      <c r="Z46" s="65" t="str">
        <f aca="false">IF($Y46="","",MAX($Y$4:$Y46))</f>
        <v/>
      </c>
      <c r="AA46" s="65" t="str">
        <f aca="false">IF($Y46="","",$Z46-$Y46)</f>
        <v/>
      </c>
      <c r="AB46" s="66" t="str">
        <f aca="false">IF($R46="","",IF($R46&lt;0,N(AB45)+1,0))</f>
        <v/>
      </c>
      <c r="AC46" s="66" t="str">
        <f aca="false">IF($R46="","",IF($R46&gt;0,N(AC45)+1,0))</f>
        <v/>
      </c>
    </row>
    <row r="47" customFormat="false" ht="15" hidden="false" customHeight="false" outlineLevel="0" collapsed="false">
      <c r="A47" s="51" t="str">
        <f aca="false">IF($K47="","",COUNT($K$4:$K47))</f>
        <v/>
      </c>
      <c r="B47" s="52"/>
      <c r="C47" s="53"/>
      <c r="D47" s="54"/>
      <c r="E47" s="54"/>
      <c r="F47" s="54"/>
      <c r="G47" s="54"/>
      <c r="H47" s="54"/>
      <c r="I47" s="55"/>
      <c r="J47" s="56"/>
      <c r="K47" s="57"/>
      <c r="L47" s="57"/>
      <c r="M47" s="57"/>
      <c r="N47" s="58"/>
      <c r="O47" s="57"/>
      <c r="P47" s="59" t="str">
        <f aca="false">IF(OR($K47="",$L47="",$N47=""),"",ABS($K47-$L47)*$N47)</f>
        <v/>
      </c>
      <c r="Q47" s="60" t="str">
        <f aca="false">IF(OR($O47="",$K47="",$N47=""),"",($O47-$K47)*$N47*IF($D47="Short",-1,1))</f>
        <v/>
      </c>
      <c r="R47" s="61" t="str">
        <f aca="false">IFERROR(IF($Q47="","",$Q47/$P47),"")</f>
        <v/>
      </c>
      <c r="S47" s="62" t="str">
        <f aca="false">IFERROR(IF(OR($M47="",$K47="",$L47=""),"",ABS($M47-$K47)/ABS($K47-$L47)),"")</f>
        <v/>
      </c>
      <c r="T47" s="63" t="str">
        <f aca="false">IFERROR(IF($P47="","",$P47/$I47),"")</f>
        <v/>
      </c>
      <c r="U47" s="54"/>
      <c r="V47" s="54"/>
      <c r="W47" s="64"/>
      <c r="X47" s="64"/>
      <c r="Y47" s="65" t="str">
        <f aca="false">IF($R47="","",SUM($R$4:$R47))</f>
        <v/>
      </c>
      <c r="Z47" s="65" t="str">
        <f aca="false">IF($Y47="","",MAX($Y$4:$Y47))</f>
        <v/>
      </c>
      <c r="AA47" s="65" t="str">
        <f aca="false">IF($Y47="","",$Z47-$Y47)</f>
        <v/>
      </c>
      <c r="AB47" s="66" t="str">
        <f aca="false">IF($R47="","",IF($R47&lt;0,N(AB46)+1,0))</f>
        <v/>
      </c>
      <c r="AC47" s="66" t="str">
        <f aca="false">IF($R47="","",IF($R47&gt;0,N(AC46)+1,0))</f>
        <v/>
      </c>
    </row>
    <row r="48" customFormat="false" ht="15" hidden="false" customHeight="false" outlineLevel="0" collapsed="false">
      <c r="A48" s="51" t="str">
        <f aca="false">IF($K48="","",COUNT($K$4:$K48))</f>
        <v/>
      </c>
      <c r="B48" s="52"/>
      <c r="C48" s="53"/>
      <c r="D48" s="54"/>
      <c r="E48" s="54"/>
      <c r="F48" s="54"/>
      <c r="G48" s="54"/>
      <c r="H48" s="54"/>
      <c r="I48" s="55"/>
      <c r="J48" s="56"/>
      <c r="K48" s="57"/>
      <c r="L48" s="57"/>
      <c r="M48" s="57"/>
      <c r="N48" s="58"/>
      <c r="O48" s="57"/>
      <c r="P48" s="59" t="str">
        <f aca="false">IF(OR($K48="",$L48="",$N48=""),"",ABS($K48-$L48)*$N48)</f>
        <v/>
      </c>
      <c r="Q48" s="60" t="str">
        <f aca="false">IF(OR($O48="",$K48="",$N48=""),"",($O48-$K48)*$N48*IF($D48="Short",-1,1))</f>
        <v/>
      </c>
      <c r="R48" s="61" t="str">
        <f aca="false">IFERROR(IF($Q48="","",$Q48/$P48),"")</f>
        <v/>
      </c>
      <c r="S48" s="62" t="str">
        <f aca="false">IFERROR(IF(OR($M48="",$K48="",$L48=""),"",ABS($M48-$K48)/ABS($K48-$L48)),"")</f>
        <v/>
      </c>
      <c r="T48" s="63" t="str">
        <f aca="false">IFERROR(IF($P48="","",$P48/$I48),"")</f>
        <v/>
      </c>
      <c r="U48" s="54"/>
      <c r="V48" s="54"/>
      <c r="W48" s="64"/>
      <c r="X48" s="64"/>
      <c r="Y48" s="65" t="str">
        <f aca="false">IF($R48="","",SUM($R$4:$R48))</f>
        <v/>
      </c>
      <c r="Z48" s="65" t="str">
        <f aca="false">IF($Y48="","",MAX($Y$4:$Y48))</f>
        <v/>
      </c>
      <c r="AA48" s="65" t="str">
        <f aca="false">IF($Y48="","",$Z48-$Y48)</f>
        <v/>
      </c>
      <c r="AB48" s="66" t="str">
        <f aca="false">IF($R48="","",IF($R48&lt;0,N(AB47)+1,0))</f>
        <v/>
      </c>
      <c r="AC48" s="66" t="str">
        <f aca="false">IF($R48="","",IF($R48&gt;0,N(AC47)+1,0))</f>
        <v/>
      </c>
    </row>
    <row r="49" customFormat="false" ht="15" hidden="false" customHeight="false" outlineLevel="0" collapsed="false">
      <c r="A49" s="51" t="str">
        <f aca="false">IF($K49="","",COUNT($K$4:$K49))</f>
        <v/>
      </c>
      <c r="B49" s="52"/>
      <c r="C49" s="53"/>
      <c r="D49" s="54"/>
      <c r="E49" s="54"/>
      <c r="F49" s="54"/>
      <c r="G49" s="54"/>
      <c r="H49" s="54"/>
      <c r="I49" s="55"/>
      <c r="J49" s="56"/>
      <c r="K49" s="57"/>
      <c r="L49" s="57"/>
      <c r="M49" s="57"/>
      <c r="N49" s="58"/>
      <c r="O49" s="57"/>
      <c r="P49" s="59" t="str">
        <f aca="false">IF(OR($K49="",$L49="",$N49=""),"",ABS($K49-$L49)*$N49)</f>
        <v/>
      </c>
      <c r="Q49" s="60" t="str">
        <f aca="false">IF(OR($O49="",$K49="",$N49=""),"",($O49-$K49)*$N49*IF($D49="Short",-1,1))</f>
        <v/>
      </c>
      <c r="R49" s="61" t="str">
        <f aca="false">IFERROR(IF($Q49="","",$Q49/$P49),"")</f>
        <v/>
      </c>
      <c r="S49" s="62" t="str">
        <f aca="false">IFERROR(IF(OR($M49="",$K49="",$L49=""),"",ABS($M49-$K49)/ABS($K49-$L49)),"")</f>
        <v/>
      </c>
      <c r="T49" s="63" t="str">
        <f aca="false">IFERROR(IF($P49="","",$P49/$I49),"")</f>
        <v/>
      </c>
      <c r="U49" s="54"/>
      <c r="V49" s="54"/>
      <c r="W49" s="64"/>
      <c r="X49" s="64"/>
      <c r="Y49" s="65" t="str">
        <f aca="false">IF($R49="","",SUM($R$4:$R49))</f>
        <v/>
      </c>
      <c r="Z49" s="65" t="str">
        <f aca="false">IF($Y49="","",MAX($Y$4:$Y49))</f>
        <v/>
      </c>
      <c r="AA49" s="65" t="str">
        <f aca="false">IF($Y49="","",$Z49-$Y49)</f>
        <v/>
      </c>
      <c r="AB49" s="66" t="str">
        <f aca="false">IF($R49="","",IF($R49&lt;0,N(AB48)+1,0))</f>
        <v/>
      </c>
      <c r="AC49" s="66" t="str">
        <f aca="false">IF($R49="","",IF($R49&gt;0,N(AC48)+1,0))</f>
        <v/>
      </c>
    </row>
    <row r="50" customFormat="false" ht="15" hidden="false" customHeight="false" outlineLevel="0" collapsed="false">
      <c r="A50" s="51" t="str">
        <f aca="false">IF($K50="","",COUNT($K$4:$K50))</f>
        <v/>
      </c>
      <c r="B50" s="52"/>
      <c r="C50" s="53"/>
      <c r="D50" s="54"/>
      <c r="E50" s="54"/>
      <c r="F50" s="54"/>
      <c r="G50" s="54"/>
      <c r="H50" s="54"/>
      <c r="I50" s="55"/>
      <c r="J50" s="56"/>
      <c r="K50" s="57"/>
      <c r="L50" s="57"/>
      <c r="M50" s="57"/>
      <c r="N50" s="58"/>
      <c r="O50" s="57"/>
      <c r="P50" s="59" t="str">
        <f aca="false">IF(OR($K50="",$L50="",$N50=""),"",ABS($K50-$L50)*$N50)</f>
        <v/>
      </c>
      <c r="Q50" s="60" t="str">
        <f aca="false">IF(OR($O50="",$K50="",$N50=""),"",($O50-$K50)*$N50*IF($D50="Short",-1,1))</f>
        <v/>
      </c>
      <c r="R50" s="61" t="str">
        <f aca="false">IFERROR(IF($Q50="","",$Q50/$P50),"")</f>
        <v/>
      </c>
      <c r="S50" s="62" t="str">
        <f aca="false">IFERROR(IF(OR($M50="",$K50="",$L50=""),"",ABS($M50-$K50)/ABS($K50-$L50)),"")</f>
        <v/>
      </c>
      <c r="T50" s="63" t="str">
        <f aca="false">IFERROR(IF($P50="","",$P50/$I50),"")</f>
        <v/>
      </c>
      <c r="U50" s="54"/>
      <c r="V50" s="54"/>
      <c r="W50" s="64"/>
      <c r="X50" s="64"/>
      <c r="Y50" s="65" t="str">
        <f aca="false">IF($R50="","",SUM($R$4:$R50))</f>
        <v/>
      </c>
      <c r="Z50" s="65" t="str">
        <f aca="false">IF($Y50="","",MAX($Y$4:$Y50))</f>
        <v/>
      </c>
      <c r="AA50" s="65" t="str">
        <f aca="false">IF($Y50="","",$Z50-$Y50)</f>
        <v/>
      </c>
      <c r="AB50" s="66" t="str">
        <f aca="false">IF($R50="","",IF($R50&lt;0,N(AB49)+1,0))</f>
        <v/>
      </c>
      <c r="AC50" s="66" t="str">
        <f aca="false">IF($R50="","",IF($R50&gt;0,N(AC49)+1,0))</f>
        <v/>
      </c>
    </row>
    <row r="51" customFormat="false" ht="15" hidden="false" customHeight="false" outlineLevel="0" collapsed="false">
      <c r="A51" s="51" t="str">
        <f aca="false">IF($K51="","",COUNT($K$4:$K51))</f>
        <v/>
      </c>
      <c r="B51" s="52"/>
      <c r="C51" s="53"/>
      <c r="D51" s="54"/>
      <c r="E51" s="54"/>
      <c r="F51" s="54"/>
      <c r="G51" s="54"/>
      <c r="H51" s="54"/>
      <c r="I51" s="55"/>
      <c r="J51" s="56"/>
      <c r="K51" s="57"/>
      <c r="L51" s="57"/>
      <c r="M51" s="57"/>
      <c r="N51" s="58"/>
      <c r="O51" s="57"/>
      <c r="P51" s="59" t="str">
        <f aca="false">IF(OR($K51="",$L51="",$N51=""),"",ABS($K51-$L51)*$N51)</f>
        <v/>
      </c>
      <c r="Q51" s="60" t="str">
        <f aca="false">IF(OR($O51="",$K51="",$N51=""),"",($O51-$K51)*$N51*IF($D51="Short",-1,1))</f>
        <v/>
      </c>
      <c r="R51" s="61" t="str">
        <f aca="false">IFERROR(IF($Q51="","",$Q51/$P51),"")</f>
        <v/>
      </c>
      <c r="S51" s="62" t="str">
        <f aca="false">IFERROR(IF(OR($M51="",$K51="",$L51=""),"",ABS($M51-$K51)/ABS($K51-$L51)),"")</f>
        <v/>
      </c>
      <c r="T51" s="63" t="str">
        <f aca="false">IFERROR(IF($P51="","",$P51/$I51),"")</f>
        <v/>
      </c>
      <c r="U51" s="54"/>
      <c r="V51" s="54"/>
      <c r="W51" s="64"/>
      <c r="X51" s="64"/>
      <c r="Y51" s="65" t="str">
        <f aca="false">IF($R51="","",SUM($R$4:$R51))</f>
        <v/>
      </c>
      <c r="Z51" s="65" t="str">
        <f aca="false">IF($Y51="","",MAX($Y$4:$Y51))</f>
        <v/>
      </c>
      <c r="AA51" s="65" t="str">
        <f aca="false">IF($Y51="","",$Z51-$Y51)</f>
        <v/>
      </c>
      <c r="AB51" s="66" t="str">
        <f aca="false">IF($R51="","",IF($R51&lt;0,N(AB50)+1,0))</f>
        <v/>
      </c>
      <c r="AC51" s="66" t="str">
        <f aca="false">IF($R51="","",IF($R51&gt;0,N(AC50)+1,0))</f>
        <v/>
      </c>
    </row>
    <row r="52" customFormat="false" ht="15" hidden="false" customHeight="false" outlineLevel="0" collapsed="false">
      <c r="A52" s="51" t="str">
        <f aca="false">IF($K52="","",COUNT($K$4:$K52))</f>
        <v/>
      </c>
      <c r="B52" s="52"/>
      <c r="C52" s="53"/>
      <c r="D52" s="54"/>
      <c r="E52" s="54"/>
      <c r="F52" s="54"/>
      <c r="G52" s="54"/>
      <c r="H52" s="54"/>
      <c r="I52" s="55"/>
      <c r="J52" s="56"/>
      <c r="K52" s="57"/>
      <c r="L52" s="57"/>
      <c r="M52" s="57"/>
      <c r="N52" s="58"/>
      <c r="O52" s="57"/>
      <c r="P52" s="59" t="str">
        <f aca="false">IF(OR($K52="",$L52="",$N52=""),"",ABS($K52-$L52)*$N52)</f>
        <v/>
      </c>
      <c r="Q52" s="60" t="str">
        <f aca="false">IF(OR($O52="",$K52="",$N52=""),"",($O52-$K52)*$N52*IF($D52="Short",-1,1))</f>
        <v/>
      </c>
      <c r="R52" s="61" t="str">
        <f aca="false">IFERROR(IF($Q52="","",$Q52/$P52),"")</f>
        <v/>
      </c>
      <c r="S52" s="62" t="str">
        <f aca="false">IFERROR(IF(OR($M52="",$K52="",$L52=""),"",ABS($M52-$K52)/ABS($K52-$L52)),"")</f>
        <v/>
      </c>
      <c r="T52" s="63" t="str">
        <f aca="false">IFERROR(IF($P52="","",$P52/$I52),"")</f>
        <v/>
      </c>
      <c r="U52" s="54"/>
      <c r="V52" s="54"/>
      <c r="W52" s="64"/>
      <c r="X52" s="64"/>
      <c r="Y52" s="65" t="str">
        <f aca="false">IF($R52="","",SUM($R$4:$R52))</f>
        <v/>
      </c>
      <c r="Z52" s="65" t="str">
        <f aca="false">IF($Y52="","",MAX($Y$4:$Y52))</f>
        <v/>
      </c>
      <c r="AA52" s="65" t="str">
        <f aca="false">IF($Y52="","",$Z52-$Y52)</f>
        <v/>
      </c>
      <c r="AB52" s="66" t="str">
        <f aca="false">IF($R52="","",IF($R52&lt;0,N(AB51)+1,0))</f>
        <v/>
      </c>
      <c r="AC52" s="66" t="str">
        <f aca="false">IF($R52="","",IF($R52&gt;0,N(AC51)+1,0))</f>
        <v/>
      </c>
    </row>
    <row r="53" customFormat="false" ht="15" hidden="false" customHeight="false" outlineLevel="0" collapsed="false">
      <c r="A53" s="51" t="str">
        <f aca="false">IF($K53="","",COUNT($K$4:$K53))</f>
        <v/>
      </c>
      <c r="B53" s="52"/>
      <c r="C53" s="53"/>
      <c r="D53" s="54"/>
      <c r="E53" s="54"/>
      <c r="F53" s="54"/>
      <c r="G53" s="54"/>
      <c r="H53" s="54"/>
      <c r="I53" s="55"/>
      <c r="J53" s="56"/>
      <c r="K53" s="57"/>
      <c r="L53" s="57"/>
      <c r="M53" s="57"/>
      <c r="N53" s="58"/>
      <c r="O53" s="57"/>
      <c r="P53" s="59" t="str">
        <f aca="false">IF(OR($K53="",$L53="",$N53=""),"",ABS($K53-$L53)*$N53)</f>
        <v/>
      </c>
      <c r="Q53" s="60" t="str">
        <f aca="false">IF(OR($O53="",$K53="",$N53=""),"",($O53-$K53)*$N53*IF($D53="Short",-1,1))</f>
        <v/>
      </c>
      <c r="R53" s="61" t="str">
        <f aca="false">IFERROR(IF($Q53="","",$Q53/$P53),"")</f>
        <v/>
      </c>
      <c r="S53" s="62" t="str">
        <f aca="false">IFERROR(IF(OR($M53="",$K53="",$L53=""),"",ABS($M53-$K53)/ABS($K53-$L53)),"")</f>
        <v/>
      </c>
      <c r="T53" s="63" t="str">
        <f aca="false">IFERROR(IF($P53="","",$P53/$I53),"")</f>
        <v/>
      </c>
      <c r="U53" s="54"/>
      <c r="V53" s="54"/>
      <c r="W53" s="64"/>
      <c r="X53" s="64"/>
      <c r="Y53" s="65" t="str">
        <f aca="false">IF($R53="","",SUM($R$4:$R53))</f>
        <v/>
      </c>
      <c r="Z53" s="65" t="str">
        <f aca="false">IF($Y53="","",MAX($Y$4:$Y53))</f>
        <v/>
      </c>
      <c r="AA53" s="65" t="str">
        <f aca="false">IF($Y53="","",$Z53-$Y53)</f>
        <v/>
      </c>
      <c r="AB53" s="66" t="str">
        <f aca="false">IF($R53="","",IF($R53&lt;0,N(AB52)+1,0))</f>
        <v/>
      </c>
      <c r="AC53" s="66" t="str">
        <f aca="false">IF($R53="","",IF($R53&gt;0,N(AC52)+1,0))</f>
        <v/>
      </c>
    </row>
    <row r="54" customFormat="false" ht="15" hidden="false" customHeight="false" outlineLevel="0" collapsed="false">
      <c r="A54" s="51" t="str">
        <f aca="false">IF($K54="","",COUNT($K$4:$K54))</f>
        <v/>
      </c>
      <c r="B54" s="52"/>
      <c r="C54" s="53"/>
      <c r="D54" s="54"/>
      <c r="E54" s="54"/>
      <c r="F54" s="54"/>
      <c r="G54" s="54"/>
      <c r="H54" s="54"/>
      <c r="I54" s="55"/>
      <c r="J54" s="56"/>
      <c r="K54" s="57"/>
      <c r="L54" s="57"/>
      <c r="M54" s="57"/>
      <c r="N54" s="58"/>
      <c r="O54" s="57"/>
      <c r="P54" s="59" t="str">
        <f aca="false">IF(OR($K54="",$L54="",$N54=""),"",ABS($K54-$L54)*$N54)</f>
        <v/>
      </c>
      <c r="Q54" s="60" t="str">
        <f aca="false">IF(OR($O54="",$K54="",$N54=""),"",($O54-$K54)*$N54*IF($D54="Short",-1,1))</f>
        <v/>
      </c>
      <c r="R54" s="61" t="str">
        <f aca="false">IFERROR(IF($Q54="","",$Q54/$P54),"")</f>
        <v/>
      </c>
      <c r="S54" s="62" t="str">
        <f aca="false">IFERROR(IF(OR($M54="",$K54="",$L54=""),"",ABS($M54-$K54)/ABS($K54-$L54)),"")</f>
        <v/>
      </c>
      <c r="T54" s="63" t="str">
        <f aca="false">IFERROR(IF($P54="","",$P54/$I54),"")</f>
        <v/>
      </c>
      <c r="U54" s="54"/>
      <c r="V54" s="54"/>
      <c r="W54" s="64"/>
      <c r="X54" s="64"/>
      <c r="Y54" s="65" t="str">
        <f aca="false">IF($R54="","",SUM($R$4:$R54))</f>
        <v/>
      </c>
      <c r="Z54" s="65" t="str">
        <f aca="false">IF($Y54="","",MAX($Y$4:$Y54))</f>
        <v/>
      </c>
      <c r="AA54" s="65" t="str">
        <f aca="false">IF($Y54="","",$Z54-$Y54)</f>
        <v/>
      </c>
      <c r="AB54" s="66" t="str">
        <f aca="false">IF($R54="","",IF($R54&lt;0,N(AB53)+1,0))</f>
        <v/>
      </c>
      <c r="AC54" s="66" t="str">
        <f aca="false">IF($R54="","",IF($R54&gt;0,N(AC53)+1,0))</f>
        <v/>
      </c>
    </row>
    <row r="55" customFormat="false" ht="15" hidden="false" customHeight="false" outlineLevel="0" collapsed="false">
      <c r="A55" s="51" t="str">
        <f aca="false">IF($K55="","",COUNT($K$4:$K55))</f>
        <v/>
      </c>
      <c r="B55" s="52"/>
      <c r="C55" s="53"/>
      <c r="D55" s="54"/>
      <c r="E55" s="54"/>
      <c r="F55" s="54"/>
      <c r="G55" s="54"/>
      <c r="H55" s="54"/>
      <c r="I55" s="55"/>
      <c r="J55" s="56"/>
      <c r="K55" s="57"/>
      <c r="L55" s="57"/>
      <c r="M55" s="57"/>
      <c r="N55" s="58"/>
      <c r="O55" s="57"/>
      <c r="P55" s="59" t="str">
        <f aca="false">IF(OR($K55="",$L55="",$N55=""),"",ABS($K55-$L55)*$N55)</f>
        <v/>
      </c>
      <c r="Q55" s="60" t="str">
        <f aca="false">IF(OR($O55="",$K55="",$N55=""),"",($O55-$K55)*$N55*IF($D55="Short",-1,1))</f>
        <v/>
      </c>
      <c r="R55" s="61" t="str">
        <f aca="false">IFERROR(IF($Q55="","",$Q55/$P55),"")</f>
        <v/>
      </c>
      <c r="S55" s="62" t="str">
        <f aca="false">IFERROR(IF(OR($M55="",$K55="",$L55=""),"",ABS($M55-$K55)/ABS($K55-$L55)),"")</f>
        <v/>
      </c>
      <c r="T55" s="63" t="str">
        <f aca="false">IFERROR(IF($P55="","",$P55/$I55),"")</f>
        <v/>
      </c>
      <c r="U55" s="54"/>
      <c r="V55" s="54"/>
      <c r="W55" s="64"/>
      <c r="X55" s="64"/>
      <c r="Y55" s="65" t="str">
        <f aca="false">IF($R55="","",SUM($R$4:$R55))</f>
        <v/>
      </c>
      <c r="Z55" s="65" t="str">
        <f aca="false">IF($Y55="","",MAX($Y$4:$Y55))</f>
        <v/>
      </c>
      <c r="AA55" s="65" t="str">
        <f aca="false">IF($Y55="","",$Z55-$Y55)</f>
        <v/>
      </c>
      <c r="AB55" s="66" t="str">
        <f aca="false">IF($R55="","",IF($R55&lt;0,N(AB54)+1,0))</f>
        <v/>
      </c>
      <c r="AC55" s="66" t="str">
        <f aca="false">IF($R55="","",IF($R55&gt;0,N(AC54)+1,0))</f>
        <v/>
      </c>
    </row>
    <row r="56" customFormat="false" ht="15" hidden="false" customHeight="false" outlineLevel="0" collapsed="false">
      <c r="A56" s="51" t="str">
        <f aca="false">IF($K56="","",COUNT($K$4:$K56))</f>
        <v/>
      </c>
      <c r="B56" s="52"/>
      <c r="C56" s="53"/>
      <c r="D56" s="54"/>
      <c r="E56" s="54"/>
      <c r="F56" s="54"/>
      <c r="G56" s="54"/>
      <c r="H56" s="54"/>
      <c r="I56" s="55"/>
      <c r="J56" s="56"/>
      <c r="K56" s="57"/>
      <c r="L56" s="57"/>
      <c r="M56" s="57"/>
      <c r="N56" s="58"/>
      <c r="O56" s="57"/>
      <c r="P56" s="59" t="str">
        <f aca="false">IF(OR($K56="",$L56="",$N56=""),"",ABS($K56-$L56)*$N56)</f>
        <v/>
      </c>
      <c r="Q56" s="60" t="str">
        <f aca="false">IF(OR($O56="",$K56="",$N56=""),"",($O56-$K56)*$N56*IF($D56="Short",-1,1))</f>
        <v/>
      </c>
      <c r="R56" s="61" t="str">
        <f aca="false">IFERROR(IF($Q56="","",$Q56/$P56),"")</f>
        <v/>
      </c>
      <c r="S56" s="62" t="str">
        <f aca="false">IFERROR(IF(OR($M56="",$K56="",$L56=""),"",ABS($M56-$K56)/ABS($K56-$L56)),"")</f>
        <v/>
      </c>
      <c r="T56" s="63" t="str">
        <f aca="false">IFERROR(IF($P56="","",$P56/$I56),"")</f>
        <v/>
      </c>
      <c r="U56" s="54"/>
      <c r="V56" s="54"/>
      <c r="W56" s="64"/>
      <c r="X56" s="64"/>
      <c r="Y56" s="65" t="str">
        <f aca="false">IF($R56="","",SUM($R$4:$R56))</f>
        <v/>
      </c>
      <c r="Z56" s="65" t="str">
        <f aca="false">IF($Y56="","",MAX($Y$4:$Y56))</f>
        <v/>
      </c>
      <c r="AA56" s="65" t="str">
        <f aca="false">IF($Y56="","",$Z56-$Y56)</f>
        <v/>
      </c>
      <c r="AB56" s="66" t="str">
        <f aca="false">IF($R56="","",IF($R56&lt;0,N(AB55)+1,0))</f>
        <v/>
      </c>
      <c r="AC56" s="66" t="str">
        <f aca="false">IF($R56="","",IF($R56&gt;0,N(AC55)+1,0))</f>
        <v/>
      </c>
    </row>
    <row r="57" customFormat="false" ht="15" hidden="false" customHeight="false" outlineLevel="0" collapsed="false">
      <c r="A57" s="51" t="str">
        <f aca="false">IF($K57="","",COUNT($K$4:$K57))</f>
        <v/>
      </c>
      <c r="B57" s="52"/>
      <c r="C57" s="53"/>
      <c r="D57" s="54"/>
      <c r="E57" s="54"/>
      <c r="F57" s="54"/>
      <c r="G57" s="54"/>
      <c r="H57" s="54"/>
      <c r="I57" s="55"/>
      <c r="J57" s="56"/>
      <c r="K57" s="57"/>
      <c r="L57" s="57"/>
      <c r="M57" s="57"/>
      <c r="N57" s="58"/>
      <c r="O57" s="57"/>
      <c r="P57" s="59" t="str">
        <f aca="false">IF(OR($K57="",$L57="",$N57=""),"",ABS($K57-$L57)*$N57)</f>
        <v/>
      </c>
      <c r="Q57" s="60" t="str">
        <f aca="false">IF(OR($O57="",$K57="",$N57=""),"",($O57-$K57)*$N57*IF($D57="Short",-1,1))</f>
        <v/>
      </c>
      <c r="R57" s="61" t="str">
        <f aca="false">IFERROR(IF($Q57="","",$Q57/$P57),"")</f>
        <v/>
      </c>
      <c r="S57" s="62" t="str">
        <f aca="false">IFERROR(IF(OR($M57="",$K57="",$L57=""),"",ABS($M57-$K57)/ABS($K57-$L57)),"")</f>
        <v/>
      </c>
      <c r="T57" s="63" t="str">
        <f aca="false">IFERROR(IF($P57="","",$P57/$I57),"")</f>
        <v/>
      </c>
      <c r="U57" s="54"/>
      <c r="V57" s="54"/>
      <c r="W57" s="64"/>
      <c r="X57" s="64"/>
      <c r="Y57" s="65" t="str">
        <f aca="false">IF($R57="","",SUM($R$4:$R57))</f>
        <v/>
      </c>
      <c r="Z57" s="65" t="str">
        <f aca="false">IF($Y57="","",MAX($Y$4:$Y57))</f>
        <v/>
      </c>
      <c r="AA57" s="65" t="str">
        <f aca="false">IF($Y57="","",$Z57-$Y57)</f>
        <v/>
      </c>
      <c r="AB57" s="66" t="str">
        <f aca="false">IF($R57="","",IF($R57&lt;0,N(AB56)+1,0))</f>
        <v/>
      </c>
      <c r="AC57" s="66" t="str">
        <f aca="false">IF($R57="","",IF($R57&gt;0,N(AC56)+1,0))</f>
        <v/>
      </c>
    </row>
    <row r="58" customFormat="false" ht="15" hidden="false" customHeight="false" outlineLevel="0" collapsed="false">
      <c r="A58" s="51" t="str">
        <f aca="false">IF($K58="","",COUNT($K$4:$K58))</f>
        <v/>
      </c>
      <c r="B58" s="52"/>
      <c r="C58" s="53"/>
      <c r="D58" s="54"/>
      <c r="E58" s="54"/>
      <c r="F58" s="54"/>
      <c r="G58" s="54"/>
      <c r="H58" s="54"/>
      <c r="I58" s="55"/>
      <c r="J58" s="56"/>
      <c r="K58" s="57"/>
      <c r="L58" s="57"/>
      <c r="M58" s="57"/>
      <c r="N58" s="58"/>
      <c r="O58" s="57"/>
      <c r="P58" s="59" t="str">
        <f aca="false">IF(OR($K58="",$L58="",$N58=""),"",ABS($K58-$L58)*$N58)</f>
        <v/>
      </c>
      <c r="Q58" s="60" t="str">
        <f aca="false">IF(OR($O58="",$K58="",$N58=""),"",($O58-$K58)*$N58*IF($D58="Short",-1,1))</f>
        <v/>
      </c>
      <c r="R58" s="61" t="str">
        <f aca="false">IFERROR(IF($Q58="","",$Q58/$P58),"")</f>
        <v/>
      </c>
      <c r="S58" s="62" t="str">
        <f aca="false">IFERROR(IF(OR($M58="",$K58="",$L58=""),"",ABS($M58-$K58)/ABS($K58-$L58)),"")</f>
        <v/>
      </c>
      <c r="T58" s="63" t="str">
        <f aca="false">IFERROR(IF($P58="","",$P58/$I58),"")</f>
        <v/>
      </c>
      <c r="U58" s="54"/>
      <c r="V58" s="54"/>
      <c r="W58" s="64"/>
      <c r="X58" s="64"/>
      <c r="Y58" s="65" t="str">
        <f aca="false">IF($R58="","",SUM($R$4:$R58))</f>
        <v/>
      </c>
      <c r="Z58" s="65" t="str">
        <f aca="false">IF($Y58="","",MAX($Y$4:$Y58))</f>
        <v/>
      </c>
      <c r="AA58" s="65" t="str">
        <f aca="false">IF($Y58="","",$Z58-$Y58)</f>
        <v/>
      </c>
      <c r="AB58" s="66" t="str">
        <f aca="false">IF($R58="","",IF($R58&lt;0,N(AB57)+1,0))</f>
        <v/>
      </c>
      <c r="AC58" s="66" t="str">
        <f aca="false">IF($R58="","",IF($R58&gt;0,N(AC57)+1,0))</f>
        <v/>
      </c>
    </row>
    <row r="59" customFormat="false" ht="15" hidden="false" customHeight="false" outlineLevel="0" collapsed="false">
      <c r="A59" s="51" t="str">
        <f aca="false">IF($K59="","",COUNT($K$4:$K59))</f>
        <v/>
      </c>
      <c r="B59" s="52"/>
      <c r="C59" s="53"/>
      <c r="D59" s="54"/>
      <c r="E59" s="54"/>
      <c r="F59" s="54"/>
      <c r="G59" s="54"/>
      <c r="H59" s="54"/>
      <c r="I59" s="55"/>
      <c r="J59" s="56"/>
      <c r="K59" s="57"/>
      <c r="L59" s="57"/>
      <c r="M59" s="57"/>
      <c r="N59" s="58"/>
      <c r="O59" s="57"/>
      <c r="P59" s="59" t="str">
        <f aca="false">IF(OR($K59="",$L59="",$N59=""),"",ABS($K59-$L59)*$N59)</f>
        <v/>
      </c>
      <c r="Q59" s="60" t="str">
        <f aca="false">IF(OR($O59="",$K59="",$N59=""),"",($O59-$K59)*$N59*IF($D59="Short",-1,1))</f>
        <v/>
      </c>
      <c r="R59" s="61" t="str">
        <f aca="false">IFERROR(IF($Q59="","",$Q59/$P59),"")</f>
        <v/>
      </c>
      <c r="S59" s="62" t="str">
        <f aca="false">IFERROR(IF(OR($M59="",$K59="",$L59=""),"",ABS($M59-$K59)/ABS($K59-$L59)),"")</f>
        <v/>
      </c>
      <c r="T59" s="63" t="str">
        <f aca="false">IFERROR(IF($P59="","",$P59/$I59),"")</f>
        <v/>
      </c>
      <c r="U59" s="54"/>
      <c r="V59" s="54"/>
      <c r="W59" s="64"/>
      <c r="X59" s="64"/>
      <c r="Y59" s="65" t="str">
        <f aca="false">IF($R59="","",SUM($R$4:$R59))</f>
        <v/>
      </c>
      <c r="Z59" s="65" t="str">
        <f aca="false">IF($Y59="","",MAX($Y$4:$Y59))</f>
        <v/>
      </c>
      <c r="AA59" s="65" t="str">
        <f aca="false">IF($Y59="","",$Z59-$Y59)</f>
        <v/>
      </c>
      <c r="AB59" s="66" t="str">
        <f aca="false">IF($R59="","",IF($R59&lt;0,N(AB58)+1,0))</f>
        <v/>
      </c>
      <c r="AC59" s="66" t="str">
        <f aca="false">IF($R59="","",IF($R59&gt;0,N(AC58)+1,0))</f>
        <v/>
      </c>
    </row>
    <row r="60" customFormat="false" ht="15" hidden="false" customHeight="false" outlineLevel="0" collapsed="false">
      <c r="A60" s="51" t="str">
        <f aca="false">IF($K60="","",COUNT($K$4:$K60))</f>
        <v/>
      </c>
      <c r="B60" s="52"/>
      <c r="C60" s="53"/>
      <c r="D60" s="54"/>
      <c r="E60" s="54"/>
      <c r="F60" s="54"/>
      <c r="G60" s="54"/>
      <c r="H60" s="54"/>
      <c r="I60" s="55"/>
      <c r="J60" s="56"/>
      <c r="K60" s="57"/>
      <c r="L60" s="57"/>
      <c r="M60" s="57"/>
      <c r="N60" s="58"/>
      <c r="O60" s="57"/>
      <c r="P60" s="59" t="str">
        <f aca="false">IF(OR($K60="",$L60="",$N60=""),"",ABS($K60-$L60)*$N60)</f>
        <v/>
      </c>
      <c r="Q60" s="60" t="str">
        <f aca="false">IF(OR($O60="",$K60="",$N60=""),"",($O60-$K60)*$N60*IF($D60="Short",-1,1))</f>
        <v/>
      </c>
      <c r="R60" s="61" t="str">
        <f aca="false">IFERROR(IF($Q60="","",$Q60/$P60),"")</f>
        <v/>
      </c>
      <c r="S60" s="62" t="str">
        <f aca="false">IFERROR(IF(OR($M60="",$K60="",$L60=""),"",ABS($M60-$K60)/ABS($K60-$L60)),"")</f>
        <v/>
      </c>
      <c r="T60" s="63" t="str">
        <f aca="false">IFERROR(IF($P60="","",$P60/$I60),"")</f>
        <v/>
      </c>
      <c r="U60" s="54"/>
      <c r="V60" s="54"/>
      <c r="W60" s="64"/>
      <c r="X60" s="64"/>
      <c r="Y60" s="65" t="str">
        <f aca="false">IF($R60="","",SUM($R$4:$R60))</f>
        <v/>
      </c>
      <c r="Z60" s="65" t="str">
        <f aca="false">IF($Y60="","",MAX($Y$4:$Y60))</f>
        <v/>
      </c>
      <c r="AA60" s="65" t="str">
        <f aca="false">IF($Y60="","",$Z60-$Y60)</f>
        <v/>
      </c>
      <c r="AB60" s="66" t="str">
        <f aca="false">IF($R60="","",IF($R60&lt;0,N(AB59)+1,0))</f>
        <v/>
      </c>
      <c r="AC60" s="66" t="str">
        <f aca="false">IF($R60="","",IF($R60&gt;0,N(AC59)+1,0))</f>
        <v/>
      </c>
    </row>
    <row r="61" customFormat="false" ht="15" hidden="false" customHeight="false" outlineLevel="0" collapsed="false">
      <c r="A61" s="51" t="str">
        <f aca="false">IF($K61="","",COUNT($K$4:$K61))</f>
        <v/>
      </c>
      <c r="B61" s="52"/>
      <c r="C61" s="53"/>
      <c r="D61" s="54"/>
      <c r="E61" s="54"/>
      <c r="F61" s="54"/>
      <c r="G61" s="54"/>
      <c r="H61" s="54"/>
      <c r="I61" s="55"/>
      <c r="J61" s="56"/>
      <c r="K61" s="57"/>
      <c r="L61" s="57"/>
      <c r="M61" s="57"/>
      <c r="N61" s="58"/>
      <c r="O61" s="57"/>
      <c r="P61" s="59" t="str">
        <f aca="false">IF(OR($K61="",$L61="",$N61=""),"",ABS($K61-$L61)*$N61)</f>
        <v/>
      </c>
      <c r="Q61" s="60" t="str">
        <f aca="false">IF(OR($O61="",$K61="",$N61=""),"",($O61-$K61)*$N61*IF($D61="Short",-1,1))</f>
        <v/>
      </c>
      <c r="R61" s="61" t="str">
        <f aca="false">IFERROR(IF($Q61="","",$Q61/$P61),"")</f>
        <v/>
      </c>
      <c r="S61" s="62" t="str">
        <f aca="false">IFERROR(IF(OR($M61="",$K61="",$L61=""),"",ABS($M61-$K61)/ABS($K61-$L61)),"")</f>
        <v/>
      </c>
      <c r="T61" s="63" t="str">
        <f aca="false">IFERROR(IF($P61="","",$P61/$I61),"")</f>
        <v/>
      </c>
      <c r="U61" s="54"/>
      <c r="V61" s="54"/>
      <c r="W61" s="64"/>
      <c r="X61" s="64"/>
      <c r="Y61" s="65" t="str">
        <f aca="false">IF($R61="","",SUM($R$4:$R61))</f>
        <v/>
      </c>
      <c r="Z61" s="65" t="str">
        <f aca="false">IF($Y61="","",MAX($Y$4:$Y61))</f>
        <v/>
      </c>
      <c r="AA61" s="65" t="str">
        <f aca="false">IF($Y61="","",$Z61-$Y61)</f>
        <v/>
      </c>
      <c r="AB61" s="66" t="str">
        <f aca="false">IF($R61="","",IF($R61&lt;0,N(AB60)+1,0))</f>
        <v/>
      </c>
      <c r="AC61" s="66" t="str">
        <f aca="false">IF($R61="","",IF($R61&gt;0,N(AC60)+1,0))</f>
        <v/>
      </c>
    </row>
    <row r="62" customFormat="false" ht="15" hidden="false" customHeight="false" outlineLevel="0" collapsed="false">
      <c r="A62" s="51" t="str">
        <f aca="false">IF($K62="","",COUNT($K$4:$K62))</f>
        <v/>
      </c>
      <c r="B62" s="52"/>
      <c r="C62" s="53"/>
      <c r="D62" s="54"/>
      <c r="E62" s="54"/>
      <c r="F62" s="54"/>
      <c r="G62" s="54"/>
      <c r="H62" s="54"/>
      <c r="I62" s="55"/>
      <c r="J62" s="56"/>
      <c r="K62" s="57"/>
      <c r="L62" s="57"/>
      <c r="M62" s="57"/>
      <c r="N62" s="58"/>
      <c r="O62" s="57"/>
      <c r="P62" s="59" t="str">
        <f aca="false">IF(OR($K62="",$L62="",$N62=""),"",ABS($K62-$L62)*$N62)</f>
        <v/>
      </c>
      <c r="Q62" s="60" t="str">
        <f aca="false">IF(OR($O62="",$K62="",$N62=""),"",($O62-$K62)*$N62*IF($D62="Short",-1,1))</f>
        <v/>
      </c>
      <c r="R62" s="61" t="str">
        <f aca="false">IFERROR(IF($Q62="","",$Q62/$P62),"")</f>
        <v/>
      </c>
      <c r="S62" s="62" t="str">
        <f aca="false">IFERROR(IF(OR($M62="",$K62="",$L62=""),"",ABS($M62-$K62)/ABS($K62-$L62)),"")</f>
        <v/>
      </c>
      <c r="T62" s="63" t="str">
        <f aca="false">IFERROR(IF($P62="","",$P62/$I62),"")</f>
        <v/>
      </c>
      <c r="U62" s="54"/>
      <c r="V62" s="54"/>
      <c r="W62" s="64"/>
      <c r="X62" s="64"/>
      <c r="Y62" s="65" t="str">
        <f aca="false">IF($R62="","",SUM($R$4:$R62))</f>
        <v/>
      </c>
      <c r="Z62" s="65" t="str">
        <f aca="false">IF($Y62="","",MAX($Y$4:$Y62))</f>
        <v/>
      </c>
      <c r="AA62" s="65" t="str">
        <f aca="false">IF($Y62="","",$Z62-$Y62)</f>
        <v/>
      </c>
      <c r="AB62" s="66" t="str">
        <f aca="false">IF($R62="","",IF($R62&lt;0,N(AB61)+1,0))</f>
        <v/>
      </c>
      <c r="AC62" s="66" t="str">
        <f aca="false">IF($R62="","",IF($R62&gt;0,N(AC61)+1,0))</f>
        <v/>
      </c>
    </row>
    <row r="63" customFormat="false" ht="15" hidden="false" customHeight="false" outlineLevel="0" collapsed="false">
      <c r="A63" s="51" t="str">
        <f aca="false">IF($K63="","",COUNT($K$4:$K63))</f>
        <v/>
      </c>
      <c r="B63" s="52"/>
      <c r="C63" s="53"/>
      <c r="D63" s="54"/>
      <c r="E63" s="54"/>
      <c r="F63" s="54"/>
      <c r="G63" s="54"/>
      <c r="H63" s="54"/>
      <c r="I63" s="55"/>
      <c r="J63" s="56"/>
      <c r="K63" s="57"/>
      <c r="L63" s="57"/>
      <c r="M63" s="57"/>
      <c r="N63" s="58"/>
      <c r="O63" s="57"/>
      <c r="P63" s="59" t="str">
        <f aca="false">IF(OR($K63="",$L63="",$N63=""),"",ABS($K63-$L63)*$N63)</f>
        <v/>
      </c>
      <c r="Q63" s="60" t="str">
        <f aca="false">IF(OR($O63="",$K63="",$N63=""),"",($O63-$K63)*$N63*IF($D63="Short",-1,1))</f>
        <v/>
      </c>
      <c r="R63" s="61" t="str">
        <f aca="false">IFERROR(IF($Q63="","",$Q63/$P63),"")</f>
        <v/>
      </c>
      <c r="S63" s="62" t="str">
        <f aca="false">IFERROR(IF(OR($M63="",$K63="",$L63=""),"",ABS($M63-$K63)/ABS($K63-$L63)),"")</f>
        <v/>
      </c>
      <c r="T63" s="63" t="str">
        <f aca="false">IFERROR(IF($P63="","",$P63/$I63),"")</f>
        <v/>
      </c>
      <c r="U63" s="54"/>
      <c r="V63" s="54"/>
      <c r="W63" s="64"/>
      <c r="X63" s="64"/>
      <c r="Y63" s="65" t="str">
        <f aca="false">IF($R63="","",SUM($R$4:$R63))</f>
        <v/>
      </c>
      <c r="Z63" s="65" t="str">
        <f aca="false">IF($Y63="","",MAX($Y$4:$Y63))</f>
        <v/>
      </c>
      <c r="AA63" s="65" t="str">
        <f aca="false">IF($Y63="","",$Z63-$Y63)</f>
        <v/>
      </c>
      <c r="AB63" s="66" t="str">
        <f aca="false">IF($R63="","",IF($R63&lt;0,N(AB62)+1,0))</f>
        <v/>
      </c>
      <c r="AC63" s="66" t="str">
        <f aca="false">IF($R63="","",IF($R63&gt;0,N(AC62)+1,0))</f>
        <v/>
      </c>
    </row>
    <row r="64" customFormat="false" ht="15" hidden="false" customHeight="false" outlineLevel="0" collapsed="false">
      <c r="A64" s="51" t="str">
        <f aca="false">IF($K64="","",COUNT($K$4:$K64))</f>
        <v/>
      </c>
      <c r="B64" s="52"/>
      <c r="C64" s="53"/>
      <c r="D64" s="54"/>
      <c r="E64" s="54"/>
      <c r="F64" s="54"/>
      <c r="G64" s="54"/>
      <c r="H64" s="54"/>
      <c r="I64" s="55"/>
      <c r="J64" s="56"/>
      <c r="K64" s="57"/>
      <c r="L64" s="57"/>
      <c r="M64" s="57"/>
      <c r="N64" s="58"/>
      <c r="O64" s="57"/>
      <c r="P64" s="59" t="str">
        <f aca="false">IF(OR($K64="",$L64="",$N64=""),"",ABS($K64-$L64)*$N64)</f>
        <v/>
      </c>
      <c r="Q64" s="60" t="str">
        <f aca="false">IF(OR($O64="",$K64="",$N64=""),"",($O64-$K64)*$N64*IF($D64="Short",-1,1))</f>
        <v/>
      </c>
      <c r="R64" s="61" t="str">
        <f aca="false">IFERROR(IF($Q64="","",$Q64/$P64),"")</f>
        <v/>
      </c>
      <c r="S64" s="62" t="str">
        <f aca="false">IFERROR(IF(OR($M64="",$K64="",$L64=""),"",ABS($M64-$K64)/ABS($K64-$L64)),"")</f>
        <v/>
      </c>
      <c r="T64" s="63" t="str">
        <f aca="false">IFERROR(IF($P64="","",$P64/$I64),"")</f>
        <v/>
      </c>
      <c r="U64" s="54"/>
      <c r="V64" s="54"/>
      <c r="W64" s="64"/>
      <c r="X64" s="64"/>
      <c r="Y64" s="65" t="str">
        <f aca="false">IF($R64="","",SUM($R$4:$R64))</f>
        <v/>
      </c>
      <c r="Z64" s="65" t="str">
        <f aca="false">IF($Y64="","",MAX($Y$4:$Y64))</f>
        <v/>
      </c>
      <c r="AA64" s="65" t="str">
        <f aca="false">IF($Y64="","",$Z64-$Y64)</f>
        <v/>
      </c>
      <c r="AB64" s="66" t="str">
        <f aca="false">IF($R64="","",IF($R64&lt;0,N(AB63)+1,0))</f>
        <v/>
      </c>
      <c r="AC64" s="66" t="str">
        <f aca="false">IF($R64="","",IF($R64&gt;0,N(AC63)+1,0))</f>
        <v/>
      </c>
    </row>
    <row r="65" customFormat="false" ht="15" hidden="false" customHeight="false" outlineLevel="0" collapsed="false">
      <c r="A65" s="51" t="str">
        <f aca="false">IF($K65="","",COUNT($K$4:$K65))</f>
        <v/>
      </c>
      <c r="B65" s="52"/>
      <c r="C65" s="53"/>
      <c r="D65" s="54"/>
      <c r="E65" s="54"/>
      <c r="F65" s="54"/>
      <c r="G65" s="54"/>
      <c r="H65" s="54"/>
      <c r="I65" s="55"/>
      <c r="J65" s="56"/>
      <c r="K65" s="57"/>
      <c r="L65" s="57"/>
      <c r="M65" s="57"/>
      <c r="N65" s="58"/>
      <c r="O65" s="57"/>
      <c r="P65" s="59" t="str">
        <f aca="false">IF(OR($K65="",$L65="",$N65=""),"",ABS($K65-$L65)*$N65)</f>
        <v/>
      </c>
      <c r="Q65" s="60" t="str">
        <f aca="false">IF(OR($O65="",$K65="",$N65=""),"",($O65-$K65)*$N65*IF($D65="Short",-1,1))</f>
        <v/>
      </c>
      <c r="R65" s="61" t="str">
        <f aca="false">IFERROR(IF($Q65="","",$Q65/$P65),"")</f>
        <v/>
      </c>
      <c r="S65" s="62" t="str">
        <f aca="false">IFERROR(IF(OR($M65="",$K65="",$L65=""),"",ABS($M65-$K65)/ABS($K65-$L65)),"")</f>
        <v/>
      </c>
      <c r="T65" s="63" t="str">
        <f aca="false">IFERROR(IF($P65="","",$P65/$I65),"")</f>
        <v/>
      </c>
      <c r="U65" s="54"/>
      <c r="V65" s="54"/>
      <c r="W65" s="64"/>
      <c r="X65" s="64"/>
      <c r="Y65" s="65" t="str">
        <f aca="false">IF($R65="","",SUM($R$4:$R65))</f>
        <v/>
      </c>
      <c r="Z65" s="65" t="str">
        <f aca="false">IF($Y65="","",MAX($Y$4:$Y65))</f>
        <v/>
      </c>
      <c r="AA65" s="65" t="str">
        <f aca="false">IF($Y65="","",$Z65-$Y65)</f>
        <v/>
      </c>
      <c r="AB65" s="66" t="str">
        <f aca="false">IF($R65="","",IF($R65&lt;0,N(AB64)+1,0))</f>
        <v/>
      </c>
      <c r="AC65" s="66" t="str">
        <f aca="false">IF($R65="","",IF($R65&gt;0,N(AC64)+1,0))</f>
        <v/>
      </c>
    </row>
    <row r="66" customFormat="false" ht="15" hidden="false" customHeight="false" outlineLevel="0" collapsed="false">
      <c r="A66" s="51" t="str">
        <f aca="false">IF($K66="","",COUNT($K$4:$K66))</f>
        <v/>
      </c>
      <c r="B66" s="52"/>
      <c r="C66" s="53"/>
      <c r="D66" s="54"/>
      <c r="E66" s="54"/>
      <c r="F66" s="54"/>
      <c r="G66" s="54"/>
      <c r="H66" s="54"/>
      <c r="I66" s="55"/>
      <c r="J66" s="56"/>
      <c r="K66" s="57"/>
      <c r="L66" s="57"/>
      <c r="M66" s="57"/>
      <c r="N66" s="58"/>
      <c r="O66" s="57"/>
      <c r="P66" s="59" t="str">
        <f aca="false">IF(OR($K66="",$L66="",$N66=""),"",ABS($K66-$L66)*$N66)</f>
        <v/>
      </c>
      <c r="Q66" s="60" t="str">
        <f aca="false">IF(OR($O66="",$K66="",$N66=""),"",($O66-$K66)*$N66*IF($D66="Short",-1,1))</f>
        <v/>
      </c>
      <c r="R66" s="61" t="str">
        <f aca="false">IFERROR(IF($Q66="","",$Q66/$P66),"")</f>
        <v/>
      </c>
      <c r="S66" s="62" t="str">
        <f aca="false">IFERROR(IF(OR($M66="",$K66="",$L66=""),"",ABS($M66-$K66)/ABS($K66-$L66)),"")</f>
        <v/>
      </c>
      <c r="T66" s="63" t="str">
        <f aca="false">IFERROR(IF($P66="","",$P66/$I66),"")</f>
        <v/>
      </c>
      <c r="U66" s="54"/>
      <c r="V66" s="54"/>
      <c r="W66" s="64"/>
      <c r="X66" s="64"/>
      <c r="Y66" s="65" t="str">
        <f aca="false">IF($R66="","",SUM($R$4:$R66))</f>
        <v/>
      </c>
      <c r="Z66" s="65" t="str">
        <f aca="false">IF($Y66="","",MAX($Y$4:$Y66))</f>
        <v/>
      </c>
      <c r="AA66" s="65" t="str">
        <f aca="false">IF($Y66="","",$Z66-$Y66)</f>
        <v/>
      </c>
      <c r="AB66" s="66" t="str">
        <f aca="false">IF($R66="","",IF($R66&lt;0,N(AB65)+1,0))</f>
        <v/>
      </c>
      <c r="AC66" s="66" t="str">
        <f aca="false">IF($R66="","",IF($R66&gt;0,N(AC65)+1,0))</f>
        <v/>
      </c>
    </row>
    <row r="67" customFormat="false" ht="15" hidden="false" customHeight="false" outlineLevel="0" collapsed="false">
      <c r="A67" s="51" t="str">
        <f aca="false">IF($K67="","",COUNT($K$4:$K67))</f>
        <v/>
      </c>
      <c r="B67" s="52"/>
      <c r="C67" s="53"/>
      <c r="D67" s="54"/>
      <c r="E67" s="54"/>
      <c r="F67" s="54"/>
      <c r="G67" s="54"/>
      <c r="H67" s="54"/>
      <c r="I67" s="55"/>
      <c r="J67" s="56"/>
      <c r="K67" s="57"/>
      <c r="L67" s="57"/>
      <c r="M67" s="57"/>
      <c r="N67" s="58"/>
      <c r="O67" s="57"/>
      <c r="P67" s="59" t="str">
        <f aca="false">IF(OR($K67="",$L67="",$N67=""),"",ABS($K67-$L67)*$N67)</f>
        <v/>
      </c>
      <c r="Q67" s="60" t="str">
        <f aca="false">IF(OR($O67="",$K67="",$N67=""),"",($O67-$K67)*$N67*IF($D67="Short",-1,1))</f>
        <v/>
      </c>
      <c r="R67" s="61" t="str">
        <f aca="false">IFERROR(IF($Q67="","",$Q67/$P67),"")</f>
        <v/>
      </c>
      <c r="S67" s="62" t="str">
        <f aca="false">IFERROR(IF(OR($M67="",$K67="",$L67=""),"",ABS($M67-$K67)/ABS($K67-$L67)),"")</f>
        <v/>
      </c>
      <c r="T67" s="63" t="str">
        <f aca="false">IFERROR(IF($P67="","",$P67/$I67),"")</f>
        <v/>
      </c>
      <c r="U67" s="54"/>
      <c r="V67" s="54"/>
      <c r="W67" s="64"/>
      <c r="X67" s="64"/>
      <c r="Y67" s="65" t="str">
        <f aca="false">IF($R67="","",SUM($R$4:$R67))</f>
        <v/>
      </c>
      <c r="Z67" s="65" t="str">
        <f aca="false">IF($Y67="","",MAX($Y$4:$Y67))</f>
        <v/>
      </c>
      <c r="AA67" s="65" t="str">
        <f aca="false">IF($Y67="","",$Z67-$Y67)</f>
        <v/>
      </c>
      <c r="AB67" s="66" t="str">
        <f aca="false">IF($R67="","",IF($R67&lt;0,N(AB66)+1,0))</f>
        <v/>
      </c>
      <c r="AC67" s="66" t="str">
        <f aca="false">IF($R67="","",IF($R67&gt;0,N(AC66)+1,0))</f>
        <v/>
      </c>
    </row>
    <row r="68" customFormat="false" ht="15" hidden="false" customHeight="false" outlineLevel="0" collapsed="false">
      <c r="A68" s="51" t="str">
        <f aca="false">IF($K68="","",COUNT($K$4:$K68))</f>
        <v/>
      </c>
      <c r="B68" s="52"/>
      <c r="C68" s="53"/>
      <c r="D68" s="54"/>
      <c r="E68" s="54"/>
      <c r="F68" s="54"/>
      <c r="G68" s="54"/>
      <c r="H68" s="54"/>
      <c r="I68" s="55"/>
      <c r="J68" s="56"/>
      <c r="K68" s="57"/>
      <c r="L68" s="57"/>
      <c r="M68" s="57"/>
      <c r="N68" s="58"/>
      <c r="O68" s="57"/>
      <c r="P68" s="59" t="str">
        <f aca="false">IF(OR($K68="",$L68="",$N68=""),"",ABS($K68-$L68)*$N68)</f>
        <v/>
      </c>
      <c r="Q68" s="60" t="str">
        <f aca="false">IF(OR($O68="",$K68="",$N68=""),"",($O68-$K68)*$N68*IF($D68="Short",-1,1))</f>
        <v/>
      </c>
      <c r="R68" s="61" t="str">
        <f aca="false">IFERROR(IF($Q68="","",$Q68/$P68),"")</f>
        <v/>
      </c>
      <c r="S68" s="62" t="str">
        <f aca="false">IFERROR(IF(OR($M68="",$K68="",$L68=""),"",ABS($M68-$K68)/ABS($K68-$L68)),"")</f>
        <v/>
      </c>
      <c r="T68" s="63" t="str">
        <f aca="false">IFERROR(IF($P68="","",$P68/$I68),"")</f>
        <v/>
      </c>
      <c r="U68" s="54"/>
      <c r="V68" s="54"/>
      <c r="W68" s="64"/>
      <c r="X68" s="64"/>
      <c r="Y68" s="65" t="str">
        <f aca="false">IF($R68="","",SUM($R$4:$R68))</f>
        <v/>
      </c>
      <c r="Z68" s="65" t="str">
        <f aca="false">IF($Y68="","",MAX($Y$4:$Y68))</f>
        <v/>
      </c>
      <c r="AA68" s="65" t="str">
        <f aca="false">IF($Y68="","",$Z68-$Y68)</f>
        <v/>
      </c>
      <c r="AB68" s="66" t="str">
        <f aca="false">IF($R68="","",IF($R68&lt;0,N(AB67)+1,0))</f>
        <v/>
      </c>
      <c r="AC68" s="66" t="str">
        <f aca="false">IF($R68="","",IF($R68&gt;0,N(AC67)+1,0))</f>
        <v/>
      </c>
    </row>
    <row r="69" customFormat="false" ht="15" hidden="false" customHeight="false" outlineLevel="0" collapsed="false">
      <c r="A69" s="51" t="str">
        <f aca="false">IF($K69="","",COUNT($K$4:$K69))</f>
        <v/>
      </c>
      <c r="B69" s="52"/>
      <c r="C69" s="53"/>
      <c r="D69" s="54"/>
      <c r="E69" s="54"/>
      <c r="F69" s="54"/>
      <c r="G69" s="54"/>
      <c r="H69" s="54"/>
      <c r="I69" s="55"/>
      <c r="J69" s="56"/>
      <c r="K69" s="57"/>
      <c r="L69" s="57"/>
      <c r="M69" s="57"/>
      <c r="N69" s="58"/>
      <c r="O69" s="57"/>
      <c r="P69" s="59" t="str">
        <f aca="false">IF(OR($K69="",$L69="",$N69=""),"",ABS($K69-$L69)*$N69)</f>
        <v/>
      </c>
      <c r="Q69" s="60" t="str">
        <f aca="false">IF(OR($O69="",$K69="",$N69=""),"",($O69-$K69)*$N69*IF($D69="Short",-1,1))</f>
        <v/>
      </c>
      <c r="R69" s="61" t="str">
        <f aca="false">IFERROR(IF($Q69="","",$Q69/$P69),"")</f>
        <v/>
      </c>
      <c r="S69" s="62" t="str">
        <f aca="false">IFERROR(IF(OR($M69="",$K69="",$L69=""),"",ABS($M69-$K69)/ABS($K69-$L69)),"")</f>
        <v/>
      </c>
      <c r="T69" s="63" t="str">
        <f aca="false">IFERROR(IF($P69="","",$P69/$I69),"")</f>
        <v/>
      </c>
      <c r="U69" s="54"/>
      <c r="V69" s="54"/>
      <c r="W69" s="64"/>
      <c r="X69" s="64"/>
      <c r="Y69" s="65" t="str">
        <f aca="false">IF($R69="","",SUM($R$4:$R69))</f>
        <v/>
      </c>
      <c r="Z69" s="65" t="str">
        <f aca="false">IF($Y69="","",MAX($Y$4:$Y69))</f>
        <v/>
      </c>
      <c r="AA69" s="65" t="str">
        <f aca="false">IF($Y69="","",$Z69-$Y69)</f>
        <v/>
      </c>
      <c r="AB69" s="66" t="str">
        <f aca="false">IF($R69="","",IF($R69&lt;0,N(AB68)+1,0))</f>
        <v/>
      </c>
      <c r="AC69" s="66" t="str">
        <f aca="false">IF($R69="","",IF($R69&gt;0,N(AC68)+1,0))</f>
        <v/>
      </c>
    </row>
    <row r="70" customFormat="false" ht="15" hidden="false" customHeight="false" outlineLevel="0" collapsed="false">
      <c r="A70" s="51" t="str">
        <f aca="false">IF($K70="","",COUNT($K$4:$K70))</f>
        <v/>
      </c>
      <c r="B70" s="52"/>
      <c r="C70" s="53"/>
      <c r="D70" s="54"/>
      <c r="E70" s="54"/>
      <c r="F70" s="54"/>
      <c r="G70" s="54"/>
      <c r="H70" s="54"/>
      <c r="I70" s="55"/>
      <c r="J70" s="56"/>
      <c r="K70" s="57"/>
      <c r="L70" s="57"/>
      <c r="M70" s="57"/>
      <c r="N70" s="58"/>
      <c r="O70" s="57"/>
      <c r="P70" s="59" t="str">
        <f aca="false">IF(OR($K70="",$L70="",$N70=""),"",ABS($K70-$L70)*$N70)</f>
        <v/>
      </c>
      <c r="Q70" s="60" t="str">
        <f aca="false">IF(OR($O70="",$K70="",$N70=""),"",($O70-$K70)*$N70*IF($D70="Short",-1,1))</f>
        <v/>
      </c>
      <c r="R70" s="61" t="str">
        <f aca="false">IFERROR(IF($Q70="","",$Q70/$P70),"")</f>
        <v/>
      </c>
      <c r="S70" s="62" t="str">
        <f aca="false">IFERROR(IF(OR($M70="",$K70="",$L70=""),"",ABS($M70-$K70)/ABS($K70-$L70)),"")</f>
        <v/>
      </c>
      <c r="T70" s="63" t="str">
        <f aca="false">IFERROR(IF($P70="","",$P70/$I70),"")</f>
        <v/>
      </c>
      <c r="U70" s="54"/>
      <c r="V70" s="54"/>
      <c r="W70" s="64"/>
      <c r="X70" s="64"/>
      <c r="Y70" s="65" t="str">
        <f aca="false">IF($R70="","",SUM($R$4:$R70))</f>
        <v/>
      </c>
      <c r="Z70" s="65" t="str">
        <f aca="false">IF($Y70="","",MAX($Y$4:$Y70))</f>
        <v/>
      </c>
      <c r="AA70" s="65" t="str">
        <f aca="false">IF($Y70="","",$Z70-$Y70)</f>
        <v/>
      </c>
      <c r="AB70" s="66" t="str">
        <f aca="false">IF($R70="","",IF($R70&lt;0,N(AB69)+1,0))</f>
        <v/>
      </c>
      <c r="AC70" s="66" t="str">
        <f aca="false">IF($R70="","",IF($R70&gt;0,N(AC69)+1,0))</f>
        <v/>
      </c>
    </row>
    <row r="71" customFormat="false" ht="15" hidden="false" customHeight="false" outlineLevel="0" collapsed="false">
      <c r="A71" s="51" t="str">
        <f aca="false">IF($K71="","",COUNT($K$4:$K71))</f>
        <v/>
      </c>
      <c r="B71" s="52"/>
      <c r="C71" s="53"/>
      <c r="D71" s="54"/>
      <c r="E71" s="54"/>
      <c r="F71" s="54"/>
      <c r="G71" s="54"/>
      <c r="H71" s="54"/>
      <c r="I71" s="55"/>
      <c r="J71" s="56"/>
      <c r="K71" s="57"/>
      <c r="L71" s="57"/>
      <c r="M71" s="57"/>
      <c r="N71" s="58"/>
      <c r="O71" s="57"/>
      <c r="P71" s="59" t="str">
        <f aca="false">IF(OR($K71="",$L71="",$N71=""),"",ABS($K71-$L71)*$N71)</f>
        <v/>
      </c>
      <c r="Q71" s="60" t="str">
        <f aca="false">IF(OR($O71="",$K71="",$N71=""),"",($O71-$K71)*$N71*IF($D71="Short",-1,1))</f>
        <v/>
      </c>
      <c r="R71" s="61" t="str">
        <f aca="false">IFERROR(IF($Q71="","",$Q71/$P71),"")</f>
        <v/>
      </c>
      <c r="S71" s="62" t="str">
        <f aca="false">IFERROR(IF(OR($M71="",$K71="",$L71=""),"",ABS($M71-$K71)/ABS($K71-$L71)),"")</f>
        <v/>
      </c>
      <c r="T71" s="63" t="str">
        <f aca="false">IFERROR(IF($P71="","",$P71/$I71),"")</f>
        <v/>
      </c>
      <c r="U71" s="54"/>
      <c r="V71" s="54"/>
      <c r="W71" s="64"/>
      <c r="X71" s="64"/>
      <c r="Y71" s="65" t="str">
        <f aca="false">IF($R71="","",SUM($R$4:$R71))</f>
        <v/>
      </c>
      <c r="Z71" s="65" t="str">
        <f aca="false">IF($Y71="","",MAX($Y$4:$Y71))</f>
        <v/>
      </c>
      <c r="AA71" s="65" t="str">
        <f aca="false">IF($Y71="","",$Z71-$Y71)</f>
        <v/>
      </c>
      <c r="AB71" s="66" t="str">
        <f aca="false">IF($R71="","",IF($R71&lt;0,N(AB70)+1,0))</f>
        <v/>
      </c>
      <c r="AC71" s="66" t="str">
        <f aca="false">IF($R71="","",IF($R71&gt;0,N(AC70)+1,0))</f>
        <v/>
      </c>
    </row>
    <row r="72" customFormat="false" ht="15" hidden="false" customHeight="false" outlineLevel="0" collapsed="false">
      <c r="A72" s="51" t="str">
        <f aca="false">IF($K72="","",COUNT($K$4:$K72))</f>
        <v/>
      </c>
      <c r="B72" s="52"/>
      <c r="C72" s="53"/>
      <c r="D72" s="54"/>
      <c r="E72" s="54"/>
      <c r="F72" s="54"/>
      <c r="G72" s="54"/>
      <c r="H72" s="54"/>
      <c r="I72" s="55"/>
      <c r="J72" s="56"/>
      <c r="K72" s="57"/>
      <c r="L72" s="57"/>
      <c r="M72" s="57"/>
      <c r="N72" s="58"/>
      <c r="O72" s="57"/>
      <c r="P72" s="59" t="str">
        <f aca="false">IF(OR($K72="",$L72="",$N72=""),"",ABS($K72-$L72)*$N72)</f>
        <v/>
      </c>
      <c r="Q72" s="60" t="str">
        <f aca="false">IF(OR($O72="",$K72="",$N72=""),"",($O72-$K72)*$N72*IF($D72="Short",-1,1))</f>
        <v/>
      </c>
      <c r="R72" s="61" t="str">
        <f aca="false">IFERROR(IF($Q72="","",$Q72/$P72),"")</f>
        <v/>
      </c>
      <c r="S72" s="62" t="str">
        <f aca="false">IFERROR(IF(OR($M72="",$K72="",$L72=""),"",ABS($M72-$K72)/ABS($K72-$L72)),"")</f>
        <v/>
      </c>
      <c r="T72" s="63" t="str">
        <f aca="false">IFERROR(IF($P72="","",$P72/$I72),"")</f>
        <v/>
      </c>
      <c r="U72" s="54"/>
      <c r="V72" s="54"/>
      <c r="W72" s="64"/>
      <c r="X72" s="64"/>
      <c r="Y72" s="65" t="str">
        <f aca="false">IF($R72="","",SUM($R$4:$R72))</f>
        <v/>
      </c>
      <c r="Z72" s="65" t="str">
        <f aca="false">IF($Y72="","",MAX($Y$4:$Y72))</f>
        <v/>
      </c>
      <c r="AA72" s="65" t="str">
        <f aca="false">IF($Y72="","",$Z72-$Y72)</f>
        <v/>
      </c>
      <c r="AB72" s="66" t="str">
        <f aca="false">IF($R72="","",IF($R72&lt;0,N(AB71)+1,0))</f>
        <v/>
      </c>
      <c r="AC72" s="66" t="str">
        <f aca="false">IF($R72="","",IF($R72&gt;0,N(AC71)+1,0))</f>
        <v/>
      </c>
    </row>
    <row r="73" customFormat="false" ht="15" hidden="false" customHeight="false" outlineLevel="0" collapsed="false">
      <c r="A73" s="51" t="str">
        <f aca="false">IF($K73="","",COUNT($K$4:$K73))</f>
        <v/>
      </c>
      <c r="B73" s="52"/>
      <c r="C73" s="53"/>
      <c r="D73" s="54"/>
      <c r="E73" s="54"/>
      <c r="F73" s="54"/>
      <c r="G73" s="54"/>
      <c r="H73" s="54"/>
      <c r="I73" s="55"/>
      <c r="J73" s="56"/>
      <c r="K73" s="57"/>
      <c r="L73" s="57"/>
      <c r="M73" s="57"/>
      <c r="N73" s="58"/>
      <c r="O73" s="57"/>
      <c r="P73" s="59" t="str">
        <f aca="false">IF(OR($K73="",$L73="",$N73=""),"",ABS($K73-$L73)*$N73)</f>
        <v/>
      </c>
      <c r="Q73" s="60" t="str">
        <f aca="false">IF(OR($O73="",$K73="",$N73=""),"",($O73-$K73)*$N73*IF($D73="Short",-1,1))</f>
        <v/>
      </c>
      <c r="R73" s="61" t="str">
        <f aca="false">IFERROR(IF($Q73="","",$Q73/$P73),"")</f>
        <v/>
      </c>
      <c r="S73" s="62" t="str">
        <f aca="false">IFERROR(IF(OR($M73="",$K73="",$L73=""),"",ABS($M73-$K73)/ABS($K73-$L73)),"")</f>
        <v/>
      </c>
      <c r="T73" s="63" t="str">
        <f aca="false">IFERROR(IF($P73="","",$P73/$I73),"")</f>
        <v/>
      </c>
      <c r="U73" s="54"/>
      <c r="V73" s="54"/>
      <c r="W73" s="64"/>
      <c r="X73" s="64"/>
      <c r="Y73" s="65" t="str">
        <f aca="false">IF($R73="","",SUM($R$4:$R73))</f>
        <v/>
      </c>
      <c r="Z73" s="65" t="str">
        <f aca="false">IF($Y73="","",MAX($Y$4:$Y73))</f>
        <v/>
      </c>
      <c r="AA73" s="65" t="str">
        <f aca="false">IF($Y73="","",$Z73-$Y73)</f>
        <v/>
      </c>
      <c r="AB73" s="66" t="str">
        <f aca="false">IF($R73="","",IF($R73&lt;0,N(AB72)+1,0))</f>
        <v/>
      </c>
      <c r="AC73" s="66" t="str">
        <f aca="false">IF($R73="","",IF($R73&gt;0,N(AC72)+1,0))</f>
        <v/>
      </c>
    </row>
    <row r="74" customFormat="false" ht="15" hidden="false" customHeight="false" outlineLevel="0" collapsed="false">
      <c r="A74" s="51" t="str">
        <f aca="false">IF($K74="","",COUNT($K$4:$K74))</f>
        <v/>
      </c>
      <c r="B74" s="52"/>
      <c r="C74" s="53"/>
      <c r="D74" s="54"/>
      <c r="E74" s="54"/>
      <c r="F74" s="54"/>
      <c r="G74" s="54"/>
      <c r="H74" s="54"/>
      <c r="I74" s="55"/>
      <c r="J74" s="56"/>
      <c r="K74" s="57"/>
      <c r="L74" s="57"/>
      <c r="M74" s="57"/>
      <c r="N74" s="58"/>
      <c r="O74" s="57"/>
      <c r="P74" s="59" t="str">
        <f aca="false">IF(OR($K74="",$L74="",$N74=""),"",ABS($K74-$L74)*$N74)</f>
        <v/>
      </c>
      <c r="Q74" s="60" t="str">
        <f aca="false">IF(OR($O74="",$K74="",$N74=""),"",($O74-$K74)*$N74*IF($D74="Short",-1,1))</f>
        <v/>
      </c>
      <c r="R74" s="61" t="str">
        <f aca="false">IFERROR(IF($Q74="","",$Q74/$P74),"")</f>
        <v/>
      </c>
      <c r="S74" s="62" t="str">
        <f aca="false">IFERROR(IF(OR($M74="",$K74="",$L74=""),"",ABS($M74-$K74)/ABS($K74-$L74)),"")</f>
        <v/>
      </c>
      <c r="T74" s="63" t="str">
        <f aca="false">IFERROR(IF($P74="","",$P74/$I74),"")</f>
        <v/>
      </c>
      <c r="U74" s="54"/>
      <c r="V74" s="54"/>
      <c r="W74" s="64"/>
      <c r="X74" s="64"/>
      <c r="Y74" s="65" t="str">
        <f aca="false">IF($R74="","",SUM($R$4:$R74))</f>
        <v/>
      </c>
      <c r="Z74" s="65" t="str">
        <f aca="false">IF($Y74="","",MAX($Y$4:$Y74))</f>
        <v/>
      </c>
      <c r="AA74" s="65" t="str">
        <f aca="false">IF($Y74="","",$Z74-$Y74)</f>
        <v/>
      </c>
      <c r="AB74" s="66" t="str">
        <f aca="false">IF($R74="","",IF($R74&lt;0,N(AB73)+1,0))</f>
        <v/>
      </c>
      <c r="AC74" s="66" t="str">
        <f aca="false">IF($R74="","",IF($R74&gt;0,N(AC73)+1,0))</f>
        <v/>
      </c>
    </row>
    <row r="75" customFormat="false" ht="15" hidden="false" customHeight="false" outlineLevel="0" collapsed="false">
      <c r="A75" s="51" t="str">
        <f aca="false">IF($K75="","",COUNT($K$4:$K75))</f>
        <v/>
      </c>
      <c r="B75" s="52"/>
      <c r="C75" s="53"/>
      <c r="D75" s="54"/>
      <c r="E75" s="54"/>
      <c r="F75" s="54"/>
      <c r="G75" s="54"/>
      <c r="H75" s="54"/>
      <c r="I75" s="55"/>
      <c r="J75" s="56"/>
      <c r="K75" s="57"/>
      <c r="L75" s="57"/>
      <c r="M75" s="57"/>
      <c r="N75" s="58"/>
      <c r="O75" s="57"/>
      <c r="P75" s="59" t="str">
        <f aca="false">IF(OR($K75="",$L75="",$N75=""),"",ABS($K75-$L75)*$N75)</f>
        <v/>
      </c>
      <c r="Q75" s="60" t="str">
        <f aca="false">IF(OR($O75="",$K75="",$N75=""),"",($O75-$K75)*$N75*IF($D75="Short",-1,1))</f>
        <v/>
      </c>
      <c r="R75" s="61" t="str">
        <f aca="false">IFERROR(IF($Q75="","",$Q75/$P75),"")</f>
        <v/>
      </c>
      <c r="S75" s="62" t="str">
        <f aca="false">IFERROR(IF(OR($M75="",$K75="",$L75=""),"",ABS($M75-$K75)/ABS($K75-$L75)),"")</f>
        <v/>
      </c>
      <c r="T75" s="63" t="str">
        <f aca="false">IFERROR(IF($P75="","",$P75/$I75),"")</f>
        <v/>
      </c>
      <c r="U75" s="54"/>
      <c r="V75" s="54"/>
      <c r="W75" s="64"/>
      <c r="X75" s="64"/>
      <c r="Y75" s="65" t="str">
        <f aca="false">IF($R75="","",SUM($R$4:$R75))</f>
        <v/>
      </c>
      <c r="Z75" s="65" t="str">
        <f aca="false">IF($Y75="","",MAX($Y$4:$Y75))</f>
        <v/>
      </c>
      <c r="AA75" s="65" t="str">
        <f aca="false">IF($Y75="","",$Z75-$Y75)</f>
        <v/>
      </c>
      <c r="AB75" s="66" t="str">
        <f aca="false">IF($R75="","",IF($R75&lt;0,N(AB74)+1,0))</f>
        <v/>
      </c>
      <c r="AC75" s="66" t="str">
        <f aca="false">IF($R75="","",IF($R75&gt;0,N(AC74)+1,0))</f>
        <v/>
      </c>
    </row>
    <row r="76" customFormat="false" ht="15" hidden="false" customHeight="false" outlineLevel="0" collapsed="false">
      <c r="A76" s="51" t="str">
        <f aca="false">IF($K76="","",COUNT($K$4:$K76))</f>
        <v/>
      </c>
      <c r="B76" s="52"/>
      <c r="C76" s="53"/>
      <c r="D76" s="54"/>
      <c r="E76" s="54"/>
      <c r="F76" s="54"/>
      <c r="G76" s="54"/>
      <c r="H76" s="54"/>
      <c r="I76" s="55"/>
      <c r="J76" s="56"/>
      <c r="K76" s="57"/>
      <c r="L76" s="57"/>
      <c r="M76" s="57"/>
      <c r="N76" s="58"/>
      <c r="O76" s="57"/>
      <c r="P76" s="59" t="str">
        <f aca="false">IF(OR($K76="",$L76="",$N76=""),"",ABS($K76-$L76)*$N76)</f>
        <v/>
      </c>
      <c r="Q76" s="60" t="str">
        <f aca="false">IF(OR($O76="",$K76="",$N76=""),"",($O76-$K76)*$N76*IF($D76="Short",-1,1))</f>
        <v/>
      </c>
      <c r="R76" s="61" t="str">
        <f aca="false">IFERROR(IF($Q76="","",$Q76/$P76),"")</f>
        <v/>
      </c>
      <c r="S76" s="62" t="str">
        <f aca="false">IFERROR(IF(OR($M76="",$K76="",$L76=""),"",ABS($M76-$K76)/ABS($K76-$L76)),"")</f>
        <v/>
      </c>
      <c r="T76" s="63" t="str">
        <f aca="false">IFERROR(IF($P76="","",$P76/$I76),"")</f>
        <v/>
      </c>
      <c r="U76" s="54"/>
      <c r="V76" s="54"/>
      <c r="W76" s="64"/>
      <c r="X76" s="64"/>
      <c r="Y76" s="65" t="str">
        <f aca="false">IF($R76="","",SUM($R$4:$R76))</f>
        <v/>
      </c>
      <c r="Z76" s="65" t="str">
        <f aca="false">IF($Y76="","",MAX($Y$4:$Y76))</f>
        <v/>
      </c>
      <c r="AA76" s="65" t="str">
        <f aca="false">IF($Y76="","",$Z76-$Y76)</f>
        <v/>
      </c>
      <c r="AB76" s="66" t="str">
        <f aca="false">IF($R76="","",IF($R76&lt;0,N(AB75)+1,0))</f>
        <v/>
      </c>
      <c r="AC76" s="66" t="str">
        <f aca="false">IF($R76="","",IF($R76&gt;0,N(AC75)+1,0))</f>
        <v/>
      </c>
    </row>
    <row r="77" customFormat="false" ht="15" hidden="false" customHeight="false" outlineLevel="0" collapsed="false">
      <c r="A77" s="51" t="str">
        <f aca="false">IF($K77="","",COUNT($K$4:$K77))</f>
        <v/>
      </c>
      <c r="B77" s="52"/>
      <c r="C77" s="53"/>
      <c r="D77" s="54"/>
      <c r="E77" s="54"/>
      <c r="F77" s="54"/>
      <c r="G77" s="54"/>
      <c r="H77" s="54"/>
      <c r="I77" s="55"/>
      <c r="J77" s="56"/>
      <c r="K77" s="57"/>
      <c r="L77" s="57"/>
      <c r="M77" s="57"/>
      <c r="N77" s="58"/>
      <c r="O77" s="57"/>
      <c r="P77" s="59" t="str">
        <f aca="false">IF(OR($K77="",$L77="",$N77=""),"",ABS($K77-$L77)*$N77)</f>
        <v/>
      </c>
      <c r="Q77" s="60" t="str">
        <f aca="false">IF(OR($O77="",$K77="",$N77=""),"",($O77-$K77)*$N77*IF($D77="Short",-1,1))</f>
        <v/>
      </c>
      <c r="R77" s="61" t="str">
        <f aca="false">IFERROR(IF($Q77="","",$Q77/$P77),"")</f>
        <v/>
      </c>
      <c r="S77" s="62" t="str">
        <f aca="false">IFERROR(IF(OR($M77="",$K77="",$L77=""),"",ABS($M77-$K77)/ABS($K77-$L77)),"")</f>
        <v/>
      </c>
      <c r="T77" s="63" t="str">
        <f aca="false">IFERROR(IF($P77="","",$P77/$I77),"")</f>
        <v/>
      </c>
      <c r="U77" s="54"/>
      <c r="V77" s="54"/>
      <c r="W77" s="64"/>
      <c r="X77" s="64"/>
      <c r="Y77" s="65" t="str">
        <f aca="false">IF($R77="","",SUM($R$4:$R77))</f>
        <v/>
      </c>
      <c r="Z77" s="65" t="str">
        <f aca="false">IF($Y77="","",MAX($Y$4:$Y77))</f>
        <v/>
      </c>
      <c r="AA77" s="65" t="str">
        <f aca="false">IF($Y77="","",$Z77-$Y77)</f>
        <v/>
      </c>
      <c r="AB77" s="66" t="str">
        <f aca="false">IF($R77="","",IF($R77&lt;0,N(AB76)+1,0))</f>
        <v/>
      </c>
      <c r="AC77" s="66" t="str">
        <f aca="false">IF($R77="","",IF($R77&gt;0,N(AC76)+1,0))</f>
        <v/>
      </c>
    </row>
    <row r="78" customFormat="false" ht="15" hidden="false" customHeight="false" outlineLevel="0" collapsed="false">
      <c r="A78" s="51" t="str">
        <f aca="false">IF($K78="","",COUNT($K$4:$K78))</f>
        <v/>
      </c>
      <c r="B78" s="52"/>
      <c r="C78" s="53"/>
      <c r="D78" s="54"/>
      <c r="E78" s="54"/>
      <c r="F78" s="54"/>
      <c r="G78" s="54"/>
      <c r="H78" s="54"/>
      <c r="I78" s="55"/>
      <c r="J78" s="56"/>
      <c r="K78" s="57"/>
      <c r="L78" s="57"/>
      <c r="M78" s="57"/>
      <c r="N78" s="58"/>
      <c r="O78" s="57"/>
      <c r="P78" s="59" t="str">
        <f aca="false">IF(OR($K78="",$L78="",$N78=""),"",ABS($K78-$L78)*$N78)</f>
        <v/>
      </c>
      <c r="Q78" s="60" t="str">
        <f aca="false">IF(OR($O78="",$K78="",$N78=""),"",($O78-$K78)*$N78*IF($D78="Short",-1,1))</f>
        <v/>
      </c>
      <c r="R78" s="61" t="str">
        <f aca="false">IFERROR(IF($Q78="","",$Q78/$P78),"")</f>
        <v/>
      </c>
      <c r="S78" s="62" t="str">
        <f aca="false">IFERROR(IF(OR($M78="",$K78="",$L78=""),"",ABS($M78-$K78)/ABS($K78-$L78)),"")</f>
        <v/>
      </c>
      <c r="T78" s="63" t="str">
        <f aca="false">IFERROR(IF($P78="","",$P78/$I78),"")</f>
        <v/>
      </c>
      <c r="U78" s="54"/>
      <c r="V78" s="54"/>
      <c r="W78" s="64"/>
      <c r="X78" s="64"/>
      <c r="Y78" s="65" t="str">
        <f aca="false">IF($R78="","",SUM($R$4:$R78))</f>
        <v/>
      </c>
      <c r="Z78" s="65" t="str">
        <f aca="false">IF($Y78="","",MAX($Y$4:$Y78))</f>
        <v/>
      </c>
      <c r="AA78" s="65" t="str">
        <f aca="false">IF($Y78="","",$Z78-$Y78)</f>
        <v/>
      </c>
      <c r="AB78" s="66" t="str">
        <f aca="false">IF($R78="","",IF($R78&lt;0,N(AB77)+1,0))</f>
        <v/>
      </c>
      <c r="AC78" s="66" t="str">
        <f aca="false">IF($R78="","",IF($R78&gt;0,N(AC77)+1,0))</f>
        <v/>
      </c>
    </row>
    <row r="79" customFormat="false" ht="15" hidden="false" customHeight="false" outlineLevel="0" collapsed="false">
      <c r="A79" s="51" t="str">
        <f aca="false">IF($K79="","",COUNT($K$4:$K79))</f>
        <v/>
      </c>
      <c r="B79" s="52"/>
      <c r="C79" s="53"/>
      <c r="D79" s="54"/>
      <c r="E79" s="54"/>
      <c r="F79" s="54"/>
      <c r="G79" s="54"/>
      <c r="H79" s="54"/>
      <c r="I79" s="55"/>
      <c r="J79" s="56"/>
      <c r="K79" s="57"/>
      <c r="L79" s="57"/>
      <c r="M79" s="57"/>
      <c r="N79" s="58"/>
      <c r="O79" s="57"/>
      <c r="P79" s="59" t="str">
        <f aca="false">IF(OR($K79="",$L79="",$N79=""),"",ABS($K79-$L79)*$N79)</f>
        <v/>
      </c>
      <c r="Q79" s="60" t="str">
        <f aca="false">IF(OR($O79="",$K79="",$N79=""),"",($O79-$K79)*$N79*IF($D79="Short",-1,1))</f>
        <v/>
      </c>
      <c r="R79" s="61" t="str">
        <f aca="false">IFERROR(IF($Q79="","",$Q79/$P79),"")</f>
        <v/>
      </c>
      <c r="S79" s="62" t="str">
        <f aca="false">IFERROR(IF(OR($M79="",$K79="",$L79=""),"",ABS($M79-$K79)/ABS($K79-$L79)),"")</f>
        <v/>
      </c>
      <c r="T79" s="63" t="str">
        <f aca="false">IFERROR(IF($P79="","",$P79/$I79),"")</f>
        <v/>
      </c>
      <c r="U79" s="54"/>
      <c r="V79" s="54"/>
      <c r="W79" s="64"/>
      <c r="X79" s="64"/>
      <c r="Y79" s="65" t="str">
        <f aca="false">IF($R79="","",SUM($R$4:$R79))</f>
        <v/>
      </c>
      <c r="Z79" s="65" t="str">
        <f aca="false">IF($Y79="","",MAX($Y$4:$Y79))</f>
        <v/>
      </c>
      <c r="AA79" s="65" t="str">
        <f aca="false">IF($Y79="","",$Z79-$Y79)</f>
        <v/>
      </c>
      <c r="AB79" s="66" t="str">
        <f aca="false">IF($R79="","",IF($R79&lt;0,N(AB78)+1,0))</f>
        <v/>
      </c>
      <c r="AC79" s="66" t="str">
        <f aca="false">IF($R79="","",IF($R79&gt;0,N(AC78)+1,0))</f>
        <v/>
      </c>
    </row>
    <row r="80" customFormat="false" ht="15" hidden="false" customHeight="false" outlineLevel="0" collapsed="false">
      <c r="A80" s="51" t="str">
        <f aca="false">IF($K80="","",COUNT($K$4:$K80))</f>
        <v/>
      </c>
      <c r="B80" s="52"/>
      <c r="C80" s="53"/>
      <c r="D80" s="54"/>
      <c r="E80" s="54"/>
      <c r="F80" s="54"/>
      <c r="G80" s="54"/>
      <c r="H80" s="54"/>
      <c r="I80" s="55"/>
      <c r="J80" s="56"/>
      <c r="K80" s="57"/>
      <c r="L80" s="57"/>
      <c r="M80" s="57"/>
      <c r="N80" s="58"/>
      <c r="O80" s="57"/>
      <c r="P80" s="59" t="str">
        <f aca="false">IF(OR($K80="",$L80="",$N80=""),"",ABS($K80-$L80)*$N80)</f>
        <v/>
      </c>
      <c r="Q80" s="60" t="str">
        <f aca="false">IF(OR($O80="",$K80="",$N80=""),"",($O80-$K80)*$N80*IF($D80="Short",-1,1))</f>
        <v/>
      </c>
      <c r="R80" s="61" t="str">
        <f aca="false">IFERROR(IF($Q80="","",$Q80/$P80),"")</f>
        <v/>
      </c>
      <c r="S80" s="62" t="str">
        <f aca="false">IFERROR(IF(OR($M80="",$K80="",$L80=""),"",ABS($M80-$K80)/ABS($K80-$L80)),"")</f>
        <v/>
      </c>
      <c r="T80" s="63" t="str">
        <f aca="false">IFERROR(IF($P80="","",$P80/$I80),"")</f>
        <v/>
      </c>
      <c r="U80" s="54"/>
      <c r="V80" s="54"/>
      <c r="W80" s="64"/>
      <c r="X80" s="64"/>
      <c r="Y80" s="65" t="str">
        <f aca="false">IF($R80="","",SUM($R$4:$R80))</f>
        <v/>
      </c>
      <c r="Z80" s="65" t="str">
        <f aca="false">IF($Y80="","",MAX($Y$4:$Y80))</f>
        <v/>
      </c>
      <c r="AA80" s="65" t="str">
        <f aca="false">IF($Y80="","",$Z80-$Y80)</f>
        <v/>
      </c>
      <c r="AB80" s="66" t="str">
        <f aca="false">IF($R80="","",IF($R80&lt;0,N(AB79)+1,0))</f>
        <v/>
      </c>
      <c r="AC80" s="66" t="str">
        <f aca="false">IF($R80="","",IF($R80&gt;0,N(AC79)+1,0))</f>
        <v/>
      </c>
    </row>
    <row r="81" customFormat="false" ht="15" hidden="false" customHeight="false" outlineLevel="0" collapsed="false">
      <c r="A81" s="51" t="str">
        <f aca="false">IF($K81="","",COUNT($K$4:$K81))</f>
        <v/>
      </c>
      <c r="B81" s="52"/>
      <c r="C81" s="53"/>
      <c r="D81" s="54"/>
      <c r="E81" s="54"/>
      <c r="F81" s="54"/>
      <c r="G81" s="54"/>
      <c r="H81" s="54"/>
      <c r="I81" s="55"/>
      <c r="J81" s="56"/>
      <c r="K81" s="57"/>
      <c r="L81" s="57"/>
      <c r="M81" s="57"/>
      <c r="N81" s="58"/>
      <c r="O81" s="57"/>
      <c r="P81" s="59" t="str">
        <f aca="false">IF(OR($K81="",$L81="",$N81=""),"",ABS($K81-$L81)*$N81)</f>
        <v/>
      </c>
      <c r="Q81" s="60" t="str">
        <f aca="false">IF(OR($O81="",$K81="",$N81=""),"",($O81-$K81)*$N81*IF($D81="Short",-1,1))</f>
        <v/>
      </c>
      <c r="R81" s="61" t="str">
        <f aca="false">IFERROR(IF($Q81="","",$Q81/$P81),"")</f>
        <v/>
      </c>
      <c r="S81" s="62" t="str">
        <f aca="false">IFERROR(IF(OR($M81="",$K81="",$L81=""),"",ABS($M81-$K81)/ABS($K81-$L81)),"")</f>
        <v/>
      </c>
      <c r="T81" s="63" t="str">
        <f aca="false">IFERROR(IF($P81="","",$P81/$I81),"")</f>
        <v/>
      </c>
      <c r="U81" s="54"/>
      <c r="V81" s="54"/>
      <c r="W81" s="64"/>
      <c r="X81" s="64"/>
      <c r="Y81" s="65" t="str">
        <f aca="false">IF($R81="","",SUM($R$4:$R81))</f>
        <v/>
      </c>
      <c r="Z81" s="65" t="str">
        <f aca="false">IF($Y81="","",MAX($Y$4:$Y81))</f>
        <v/>
      </c>
      <c r="AA81" s="65" t="str">
        <f aca="false">IF($Y81="","",$Z81-$Y81)</f>
        <v/>
      </c>
      <c r="AB81" s="66" t="str">
        <f aca="false">IF($R81="","",IF($R81&lt;0,N(AB80)+1,0))</f>
        <v/>
      </c>
      <c r="AC81" s="66" t="str">
        <f aca="false">IF($R81="","",IF($R81&gt;0,N(AC80)+1,0))</f>
        <v/>
      </c>
    </row>
    <row r="82" customFormat="false" ht="15" hidden="false" customHeight="false" outlineLevel="0" collapsed="false">
      <c r="A82" s="51" t="str">
        <f aca="false">IF($K82="","",COUNT($K$4:$K82))</f>
        <v/>
      </c>
      <c r="B82" s="52"/>
      <c r="C82" s="53"/>
      <c r="D82" s="54"/>
      <c r="E82" s="54"/>
      <c r="F82" s="54"/>
      <c r="G82" s="54"/>
      <c r="H82" s="54"/>
      <c r="I82" s="55"/>
      <c r="J82" s="56"/>
      <c r="K82" s="57"/>
      <c r="L82" s="57"/>
      <c r="M82" s="57"/>
      <c r="N82" s="58"/>
      <c r="O82" s="57"/>
      <c r="P82" s="59" t="str">
        <f aca="false">IF(OR($K82="",$L82="",$N82=""),"",ABS($K82-$L82)*$N82)</f>
        <v/>
      </c>
      <c r="Q82" s="60" t="str">
        <f aca="false">IF(OR($O82="",$K82="",$N82=""),"",($O82-$K82)*$N82*IF($D82="Short",-1,1))</f>
        <v/>
      </c>
      <c r="R82" s="61" t="str">
        <f aca="false">IFERROR(IF($Q82="","",$Q82/$P82),"")</f>
        <v/>
      </c>
      <c r="S82" s="62" t="str">
        <f aca="false">IFERROR(IF(OR($M82="",$K82="",$L82=""),"",ABS($M82-$K82)/ABS($K82-$L82)),"")</f>
        <v/>
      </c>
      <c r="T82" s="63" t="str">
        <f aca="false">IFERROR(IF($P82="","",$P82/$I82),"")</f>
        <v/>
      </c>
      <c r="U82" s="54"/>
      <c r="V82" s="54"/>
      <c r="W82" s="64"/>
      <c r="X82" s="64"/>
      <c r="Y82" s="65" t="str">
        <f aca="false">IF($R82="","",SUM($R$4:$R82))</f>
        <v/>
      </c>
      <c r="Z82" s="65" t="str">
        <f aca="false">IF($Y82="","",MAX($Y$4:$Y82))</f>
        <v/>
      </c>
      <c r="AA82" s="65" t="str">
        <f aca="false">IF($Y82="","",$Z82-$Y82)</f>
        <v/>
      </c>
      <c r="AB82" s="66" t="str">
        <f aca="false">IF($R82="","",IF($R82&lt;0,N(AB81)+1,0))</f>
        <v/>
      </c>
      <c r="AC82" s="66" t="str">
        <f aca="false">IF($R82="","",IF($R82&gt;0,N(AC81)+1,0))</f>
        <v/>
      </c>
    </row>
    <row r="83" customFormat="false" ht="15" hidden="false" customHeight="false" outlineLevel="0" collapsed="false">
      <c r="A83" s="51" t="str">
        <f aca="false">IF($K83="","",COUNT($K$4:$K83))</f>
        <v/>
      </c>
      <c r="B83" s="52"/>
      <c r="C83" s="53"/>
      <c r="D83" s="54"/>
      <c r="E83" s="54"/>
      <c r="F83" s="54"/>
      <c r="G83" s="54"/>
      <c r="H83" s="54"/>
      <c r="I83" s="55"/>
      <c r="J83" s="56"/>
      <c r="K83" s="57"/>
      <c r="L83" s="57"/>
      <c r="M83" s="57"/>
      <c r="N83" s="58"/>
      <c r="O83" s="57"/>
      <c r="P83" s="59" t="str">
        <f aca="false">IF(OR($K83="",$L83="",$N83=""),"",ABS($K83-$L83)*$N83)</f>
        <v/>
      </c>
      <c r="Q83" s="60" t="str">
        <f aca="false">IF(OR($O83="",$K83="",$N83=""),"",($O83-$K83)*$N83*IF($D83="Short",-1,1))</f>
        <v/>
      </c>
      <c r="R83" s="61" t="str">
        <f aca="false">IFERROR(IF($Q83="","",$Q83/$P83),"")</f>
        <v/>
      </c>
      <c r="S83" s="62" t="str">
        <f aca="false">IFERROR(IF(OR($M83="",$K83="",$L83=""),"",ABS($M83-$K83)/ABS($K83-$L83)),"")</f>
        <v/>
      </c>
      <c r="T83" s="63" t="str">
        <f aca="false">IFERROR(IF($P83="","",$P83/$I83),"")</f>
        <v/>
      </c>
      <c r="U83" s="54"/>
      <c r="V83" s="54"/>
      <c r="W83" s="64"/>
      <c r="X83" s="64"/>
      <c r="Y83" s="65" t="str">
        <f aca="false">IF($R83="","",SUM($R$4:$R83))</f>
        <v/>
      </c>
      <c r="Z83" s="65" t="str">
        <f aca="false">IF($Y83="","",MAX($Y$4:$Y83))</f>
        <v/>
      </c>
      <c r="AA83" s="65" t="str">
        <f aca="false">IF($Y83="","",$Z83-$Y83)</f>
        <v/>
      </c>
      <c r="AB83" s="66" t="str">
        <f aca="false">IF($R83="","",IF($R83&lt;0,N(AB82)+1,0))</f>
        <v/>
      </c>
      <c r="AC83" s="66" t="str">
        <f aca="false">IF($R83="","",IF($R83&gt;0,N(AC82)+1,0))</f>
        <v/>
      </c>
    </row>
    <row r="84" customFormat="false" ht="15" hidden="false" customHeight="false" outlineLevel="0" collapsed="false">
      <c r="A84" s="51" t="str">
        <f aca="false">IF($K84="","",COUNT($K$4:$K84))</f>
        <v/>
      </c>
      <c r="B84" s="52"/>
      <c r="C84" s="53"/>
      <c r="D84" s="54"/>
      <c r="E84" s="54"/>
      <c r="F84" s="54"/>
      <c r="G84" s="54"/>
      <c r="H84" s="54"/>
      <c r="I84" s="55"/>
      <c r="J84" s="56"/>
      <c r="K84" s="57"/>
      <c r="L84" s="57"/>
      <c r="M84" s="57"/>
      <c r="N84" s="58"/>
      <c r="O84" s="57"/>
      <c r="P84" s="59" t="str">
        <f aca="false">IF(OR($K84="",$L84="",$N84=""),"",ABS($K84-$L84)*$N84)</f>
        <v/>
      </c>
      <c r="Q84" s="60" t="str">
        <f aca="false">IF(OR($O84="",$K84="",$N84=""),"",($O84-$K84)*$N84*IF($D84="Short",-1,1))</f>
        <v/>
      </c>
      <c r="R84" s="61" t="str">
        <f aca="false">IFERROR(IF($Q84="","",$Q84/$P84),"")</f>
        <v/>
      </c>
      <c r="S84" s="62" t="str">
        <f aca="false">IFERROR(IF(OR($M84="",$K84="",$L84=""),"",ABS($M84-$K84)/ABS($K84-$L84)),"")</f>
        <v/>
      </c>
      <c r="T84" s="63" t="str">
        <f aca="false">IFERROR(IF($P84="","",$P84/$I84),"")</f>
        <v/>
      </c>
      <c r="U84" s="54"/>
      <c r="V84" s="54"/>
      <c r="W84" s="64"/>
      <c r="X84" s="64"/>
      <c r="Y84" s="65" t="str">
        <f aca="false">IF($R84="","",SUM($R$4:$R84))</f>
        <v/>
      </c>
      <c r="Z84" s="65" t="str">
        <f aca="false">IF($Y84="","",MAX($Y$4:$Y84))</f>
        <v/>
      </c>
      <c r="AA84" s="65" t="str">
        <f aca="false">IF($Y84="","",$Z84-$Y84)</f>
        <v/>
      </c>
      <c r="AB84" s="66" t="str">
        <f aca="false">IF($R84="","",IF($R84&lt;0,N(AB83)+1,0))</f>
        <v/>
      </c>
      <c r="AC84" s="66" t="str">
        <f aca="false">IF($R84="","",IF($R84&gt;0,N(AC83)+1,0))</f>
        <v/>
      </c>
    </row>
    <row r="85" customFormat="false" ht="15" hidden="false" customHeight="false" outlineLevel="0" collapsed="false">
      <c r="A85" s="51" t="str">
        <f aca="false">IF($K85="","",COUNT($K$4:$K85))</f>
        <v/>
      </c>
      <c r="B85" s="52"/>
      <c r="C85" s="53"/>
      <c r="D85" s="54"/>
      <c r="E85" s="54"/>
      <c r="F85" s="54"/>
      <c r="G85" s="54"/>
      <c r="H85" s="54"/>
      <c r="I85" s="55"/>
      <c r="J85" s="56"/>
      <c r="K85" s="57"/>
      <c r="L85" s="57"/>
      <c r="M85" s="57"/>
      <c r="N85" s="58"/>
      <c r="O85" s="57"/>
      <c r="P85" s="59" t="str">
        <f aca="false">IF(OR($K85="",$L85="",$N85=""),"",ABS($K85-$L85)*$N85)</f>
        <v/>
      </c>
      <c r="Q85" s="60" t="str">
        <f aca="false">IF(OR($O85="",$K85="",$N85=""),"",($O85-$K85)*$N85*IF($D85="Short",-1,1))</f>
        <v/>
      </c>
      <c r="R85" s="61" t="str">
        <f aca="false">IFERROR(IF($Q85="","",$Q85/$P85),"")</f>
        <v/>
      </c>
      <c r="S85" s="62" t="str">
        <f aca="false">IFERROR(IF(OR($M85="",$K85="",$L85=""),"",ABS($M85-$K85)/ABS($K85-$L85)),"")</f>
        <v/>
      </c>
      <c r="T85" s="63" t="str">
        <f aca="false">IFERROR(IF($P85="","",$P85/$I85),"")</f>
        <v/>
      </c>
      <c r="U85" s="54"/>
      <c r="V85" s="54"/>
      <c r="W85" s="64"/>
      <c r="X85" s="64"/>
      <c r="Y85" s="65" t="str">
        <f aca="false">IF($R85="","",SUM($R$4:$R85))</f>
        <v/>
      </c>
      <c r="Z85" s="65" t="str">
        <f aca="false">IF($Y85="","",MAX($Y$4:$Y85))</f>
        <v/>
      </c>
      <c r="AA85" s="65" t="str">
        <f aca="false">IF($Y85="","",$Z85-$Y85)</f>
        <v/>
      </c>
      <c r="AB85" s="66" t="str">
        <f aca="false">IF($R85="","",IF($R85&lt;0,N(AB84)+1,0))</f>
        <v/>
      </c>
      <c r="AC85" s="66" t="str">
        <f aca="false">IF($R85="","",IF($R85&gt;0,N(AC84)+1,0))</f>
        <v/>
      </c>
    </row>
    <row r="86" customFormat="false" ht="15" hidden="false" customHeight="false" outlineLevel="0" collapsed="false">
      <c r="A86" s="51" t="str">
        <f aca="false">IF($K86="","",COUNT($K$4:$K86))</f>
        <v/>
      </c>
      <c r="B86" s="52"/>
      <c r="C86" s="53"/>
      <c r="D86" s="54"/>
      <c r="E86" s="54"/>
      <c r="F86" s="54"/>
      <c r="G86" s="54"/>
      <c r="H86" s="54"/>
      <c r="I86" s="55"/>
      <c r="J86" s="56"/>
      <c r="K86" s="57"/>
      <c r="L86" s="57"/>
      <c r="M86" s="57"/>
      <c r="N86" s="58"/>
      <c r="O86" s="57"/>
      <c r="P86" s="59" t="str">
        <f aca="false">IF(OR($K86="",$L86="",$N86=""),"",ABS($K86-$L86)*$N86)</f>
        <v/>
      </c>
      <c r="Q86" s="60" t="str">
        <f aca="false">IF(OR($O86="",$K86="",$N86=""),"",($O86-$K86)*$N86*IF($D86="Short",-1,1))</f>
        <v/>
      </c>
      <c r="R86" s="61" t="str">
        <f aca="false">IFERROR(IF($Q86="","",$Q86/$P86),"")</f>
        <v/>
      </c>
      <c r="S86" s="62" t="str">
        <f aca="false">IFERROR(IF(OR($M86="",$K86="",$L86=""),"",ABS($M86-$K86)/ABS($K86-$L86)),"")</f>
        <v/>
      </c>
      <c r="T86" s="63" t="str">
        <f aca="false">IFERROR(IF($P86="","",$P86/$I86),"")</f>
        <v/>
      </c>
      <c r="U86" s="54"/>
      <c r="V86" s="54"/>
      <c r="W86" s="64"/>
      <c r="X86" s="64"/>
      <c r="Y86" s="65" t="str">
        <f aca="false">IF($R86="","",SUM($R$4:$R86))</f>
        <v/>
      </c>
      <c r="Z86" s="65" t="str">
        <f aca="false">IF($Y86="","",MAX($Y$4:$Y86))</f>
        <v/>
      </c>
      <c r="AA86" s="65" t="str">
        <f aca="false">IF($Y86="","",$Z86-$Y86)</f>
        <v/>
      </c>
      <c r="AB86" s="66" t="str">
        <f aca="false">IF($R86="","",IF($R86&lt;0,N(AB85)+1,0))</f>
        <v/>
      </c>
      <c r="AC86" s="66" t="str">
        <f aca="false">IF($R86="","",IF($R86&gt;0,N(AC85)+1,0))</f>
        <v/>
      </c>
    </row>
    <row r="87" customFormat="false" ht="15" hidden="false" customHeight="false" outlineLevel="0" collapsed="false">
      <c r="A87" s="51" t="str">
        <f aca="false">IF($K87="","",COUNT($K$4:$K87))</f>
        <v/>
      </c>
      <c r="B87" s="52"/>
      <c r="C87" s="53"/>
      <c r="D87" s="54"/>
      <c r="E87" s="54"/>
      <c r="F87" s="54"/>
      <c r="G87" s="54"/>
      <c r="H87" s="54"/>
      <c r="I87" s="55"/>
      <c r="J87" s="56"/>
      <c r="K87" s="57"/>
      <c r="L87" s="57"/>
      <c r="M87" s="57"/>
      <c r="N87" s="58"/>
      <c r="O87" s="57"/>
      <c r="P87" s="59" t="str">
        <f aca="false">IF(OR($K87="",$L87="",$N87=""),"",ABS($K87-$L87)*$N87)</f>
        <v/>
      </c>
      <c r="Q87" s="60" t="str">
        <f aca="false">IF(OR($O87="",$K87="",$N87=""),"",($O87-$K87)*$N87*IF($D87="Short",-1,1))</f>
        <v/>
      </c>
      <c r="R87" s="61" t="str">
        <f aca="false">IFERROR(IF($Q87="","",$Q87/$P87),"")</f>
        <v/>
      </c>
      <c r="S87" s="62" t="str">
        <f aca="false">IFERROR(IF(OR($M87="",$K87="",$L87=""),"",ABS($M87-$K87)/ABS($K87-$L87)),"")</f>
        <v/>
      </c>
      <c r="T87" s="63" t="str">
        <f aca="false">IFERROR(IF($P87="","",$P87/$I87),"")</f>
        <v/>
      </c>
      <c r="U87" s="54"/>
      <c r="V87" s="54"/>
      <c r="W87" s="64"/>
      <c r="X87" s="64"/>
      <c r="Y87" s="65" t="str">
        <f aca="false">IF($R87="","",SUM($R$4:$R87))</f>
        <v/>
      </c>
      <c r="Z87" s="65" t="str">
        <f aca="false">IF($Y87="","",MAX($Y$4:$Y87))</f>
        <v/>
      </c>
      <c r="AA87" s="65" t="str">
        <f aca="false">IF($Y87="","",$Z87-$Y87)</f>
        <v/>
      </c>
      <c r="AB87" s="66" t="str">
        <f aca="false">IF($R87="","",IF($R87&lt;0,N(AB86)+1,0))</f>
        <v/>
      </c>
      <c r="AC87" s="66" t="str">
        <f aca="false">IF($R87="","",IF($R87&gt;0,N(AC86)+1,0))</f>
        <v/>
      </c>
    </row>
    <row r="88" customFormat="false" ht="15" hidden="false" customHeight="false" outlineLevel="0" collapsed="false">
      <c r="A88" s="51" t="str">
        <f aca="false">IF($K88="","",COUNT($K$4:$K88))</f>
        <v/>
      </c>
      <c r="B88" s="52"/>
      <c r="C88" s="53"/>
      <c r="D88" s="54"/>
      <c r="E88" s="54"/>
      <c r="F88" s="54"/>
      <c r="G88" s="54"/>
      <c r="H88" s="54"/>
      <c r="I88" s="55"/>
      <c r="J88" s="56"/>
      <c r="K88" s="57"/>
      <c r="L88" s="57"/>
      <c r="M88" s="57"/>
      <c r="N88" s="58"/>
      <c r="O88" s="57"/>
      <c r="P88" s="59" t="str">
        <f aca="false">IF(OR($K88="",$L88="",$N88=""),"",ABS($K88-$L88)*$N88)</f>
        <v/>
      </c>
      <c r="Q88" s="60" t="str">
        <f aca="false">IF(OR($O88="",$K88="",$N88=""),"",($O88-$K88)*$N88*IF($D88="Short",-1,1))</f>
        <v/>
      </c>
      <c r="R88" s="61" t="str">
        <f aca="false">IFERROR(IF($Q88="","",$Q88/$P88),"")</f>
        <v/>
      </c>
      <c r="S88" s="62" t="str">
        <f aca="false">IFERROR(IF(OR($M88="",$K88="",$L88=""),"",ABS($M88-$K88)/ABS($K88-$L88)),"")</f>
        <v/>
      </c>
      <c r="T88" s="63" t="str">
        <f aca="false">IFERROR(IF($P88="","",$P88/$I88),"")</f>
        <v/>
      </c>
      <c r="U88" s="54"/>
      <c r="V88" s="54"/>
      <c r="W88" s="64"/>
      <c r="X88" s="64"/>
      <c r="Y88" s="65" t="str">
        <f aca="false">IF($R88="","",SUM($R$4:$R88))</f>
        <v/>
      </c>
      <c r="Z88" s="65" t="str">
        <f aca="false">IF($Y88="","",MAX($Y$4:$Y88))</f>
        <v/>
      </c>
      <c r="AA88" s="65" t="str">
        <f aca="false">IF($Y88="","",$Z88-$Y88)</f>
        <v/>
      </c>
      <c r="AB88" s="66" t="str">
        <f aca="false">IF($R88="","",IF($R88&lt;0,N(AB87)+1,0))</f>
        <v/>
      </c>
      <c r="AC88" s="66" t="str">
        <f aca="false">IF($R88="","",IF($R88&gt;0,N(AC87)+1,0))</f>
        <v/>
      </c>
    </row>
    <row r="89" customFormat="false" ht="15" hidden="false" customHeight="false" outlineLevel="0" collapsed="false">
      <c r="A89" s="51" t="str">
        <f aca="false">IF($K89="","",COUNT($K$4:$K89))</f>
        <v/>
      </c>
      <c r="B89" s="52"/>
      <c r="C89" s="53"/>
      <c r="D89" s="54"/>
      <c r="E89" s="54"/>
      <c r="F89" s="54"/>
      <c r="G89" s="54"/>
      <c r="H89" s="54"/>
      <c r="I89" s="55"/>
      <c r="J89" s="56"/>
      <c r="K89" s="57"/>
      <c r="L89" s="57"/>
      <c r="M89" s="57"/>
      <c r="N89" s="58"/>
      <c r="O89" s="57"/>
      <c r="P89" s="59" t="str">
        <f aca="false">IF(OR($K89="",$L89="",$N89=""),"",ABS($K89-$L89)*$N89)</f>
        <v/>
      </c>
      <c r="Q89" s="60" t="str">
        <f aca="false">IF(OR($O89="",$K89="",$N89=""),"",($O89-$K89)*$N89*IF($D89="Short",-1,1))</f>
        <v/>
      </c>
      <c r="R89" s="61" t="str">
        <f aca="false">IFERROR(IF($Q89="","",$Q89/$P89),"")</f>
        <v/>
      </c>
      <c r="S89" s="62" t="str">
        <f aca="false">IFERROR(IF(OR($M89="",$K89="",$L89=""),"",ABS($M89-$K89)/ABS($K89-$L89)),"")</f>
        <v/>
      </c>
      <c r="T89" s="63" t="str">
        <f aca="false">IFERROR(IF($P89="","",$P89/$I89),"")</f>
        <v/>
      </c>
      <c r="U89" s="54"/>
      <c r="V89" s="54"/>
      <c r="W89" s="64"/>
      <c r="X89" s="64"/>
      <c r="Y89" s="65" t="str">
        <f aca="false">IF($R89="","",SUM($R$4:$R89))</f>
        <v/>
      </c>
      <c r="Z89" s="65" t="str">
        <f aca="false">IF($Y89="","",MAX($Y$4:$Y89))</f>
        <v/>
      </c>
      <c r="AA89" s="65" t="str">
        <f aca="false">IF($Y89="","",$Z89-$Y89)</f>
        <v/>
      </c>
      <c r="AB89" s="66" t="str">
        <f aca="false">IF($R89="","",IF($R89&lt;0,N(AB88)+1,0))</f>
        <v/>
      </c>
      <c r="AC89" s="66" t="str">
        <f aca="false">IF($R89="","",IF($R89&gt;0,N(AC88)+1,0))</f>
        <v/>
      </c>
    </row>
    <row r="90" customFormat="false" ht="15" hidden="false" customHeight="false" outlineLevel="0" collapsed="false">
      <c r="A90" s="51" t="str">
        <f aca="false">IF($K90="","",COUNT($K$4:$K90))</f>
        <v/>
      </c>
      <c r="B90" s="52"/>
      <c r="C90" s="53"/>
      <c r="D90" s="54"/>
      <c r="E90" s="54"/>
      <c r="F90" s="54"/>
      <c r="G90" s="54"/>
      <c r="H90" s="54"/>
      <c r="I90" s="55"/>
      <c r="J90" s="56"/>
      <c r="K90" s="57"/>
      <c r="L90" s="57"/>
      <c r="M90" s="57"/>
      <c r="N90" s="58"/>
      <c r="O90" s="57"/>
      <c r="P90" s="59" t="str">
        <f aca="false">IF(OR($K90="",$L90="",$N90=""),"",ABS($K90-$L90)*$N90)</f>
        <v/>
      </c>
      <c r="Q90" s="60" t="str">
        <f aca="false">IF(OR($O90="",$K90="",$N90=""),"",($O90-$K90)*$N90*IF($D90="Short",-1,1))</f>
        <v/>
      </c>
      <c r="R90" s="61" t="str">
        <f aca="false">IFERROR(IF($Q90="","",$Q90/$P90),"")</f>
        <v/>
      </c>
      <c r="S90" s="62" t="str">
        <f aca="false">IFERROR(IF(OR($M90="",$K90="",$L90=""),"",ABS($M90-$K90)/ABS($K90-$L90)),"")</f>
        <v/>
      </c>
      <c r="T90" s="63" t="str">
        <f aca="false">IFERROR(IF($P90="","",$P90/$I90),"")</f>
        <v/>
      </c>
      <c r="U90" s="54"/>
      <c r="V90" s="54"/>
      <c r="W90" s="64"/>
      <c r="X90" s="64"/>
      <c r="Y90" s="65" t="str">
        <f aca="false">IF($R90="","",SUM($R$4:$R90))</f>
        <v/>
      </c>
      <c r="Z90" s="65" t="str">
        <f aca="false">IF($Y90="","",MAX($Y$4:$Y90))</f>
        <v/>
      </c>
      <c r="AA90" s="65" t="str">
        <f aca="false">IF($Y90="","",$Z90-$Y90)</f>
        <v/>
      </c>
      <c r="AB90" s="66" t="str">
        <f aca="false">IF($R90="","",IF($R90&lt;0,N(AB89)+1,0))</f>
        <v/>
      </c>
      <c r="AC90" s="66" t="str">
        <f aca="false">IF($R90="","",IF($R90&gt;0,N(AC89)+1,0))</f>
        <v/>
      </c>
    </row>
    <row r="91" customFormat="false" ht="15" hidden="false" customHeight="false" outlineLevel="0" collapsed="false">
      <c r="A91" s="51" t="str">
        <f aca="false">IF($K91="","",COUNT($K$4:$K91))</f>
        <v/>
      </c>
      <c r="B91" s="52"/>
      <c r="C91" s="53"/>
      <c r="D91" s="54"/>
      <c r="E91" s="54"/>
      <c r="F91" s="54"/>
      <c r="G91" s="54"/>
      <c r="H91" s="54"/>
      <c r="I91" s="55"/>
      <c r="J91" s="56"/>
      <c r="K91" s="57"/>
      <c r="L91" s="57"/>
      <c r="M91" s="57"/>
      <c r="N91" s="58"/>
      <c r="O91" s="57"/>
      <c r="P91" s="59" t="str">
        <f aca="false">IF(OR($K91="",$L91="",$N91=""),"",ABS($K91-$L91)*$N91)</f>
        <v/>
      </c>
      <c r="Q91" s="60" t="str">
        <f aca="false">IF(OR($O91="",$K91="",$N91=""),"",($O91-$K91)*$N91*IF($D91="Short",-1,1))</f>
        <v/>
      </c>
      <c r="R91" s="61" t="str">
        <f aca="false">IFERROR(IF($Q91="","",$Q91/$P91),"")</f>
        <v/>
      </c>
      <c r="S91" s="62" t="str">
        <f aca="false">IFERROR(IF(OR($M91="",$K91="",$L91=""),"",ABS($M91-$K91)/ABS($K91-$L91)),"")</f>
        <v/>
      </c>
      <c r="T91" s="63" t="str">
        <f aca="false">IFERROR(IF($P91="","",$P91/$I91),"")</f>
        <v/>
      </c>
      <c r="U91" s="54"/>
      <c r="V91" s="54"/>
      <c r="W91" s="64"/>
      <c r="X91" s="64"/>
      <c r="Y91" s="65" t="str">
        <f aca="false">IF($R91="","",SUM($R$4:$R91))</f>
        <v/>
      </c>
      <c r="Z91" s="65" t="str">
        <f aca="false">IF($Y91="","",MAX($Y$4:$Y91))</f>
        <v/>
      </c>
      <c r="AA91" s="65" t="str">
        <f aca="false">IF($Y91="","",$Z91-$Y91)</f>
        <v/>
      </c>
      <c r="AB91" s="66" t="str">
        <f aca="false">IF($R91="","",IF($R91&lt;0,N(AB90)+1,0))</f>
        <v/>
      </c>
      <c r="AC91" s="66" t="str">
        <f aca="false">IF($R91="","",IF($R91&gt;0,N(AC90)+1,0))</f>
        <v/>
      </c>
    </row>
    <row r="92" customFormat="false" ht="15" hidden="false" customHeight="false" outlineLevel="0" collapsed="false">
      <c r="A92" s="51" t="str">
        <f aca="false">IF($K92="","",COUNT($K$4:$K92))</f>
        <v/>
      </c>
      <c r="B92" s="52"/>
      <c r="C92" s="53"/>
      <c r="D92" s="54"/>
      <c r="E92" s="54"/>
      <c r="F92" s="54"/>
      <c r="G92" s="54"/>
      <c r="H92" s="54"/>
      <c r="I92" s="55"/>
      <c r="J92" s="56"/>
      <c r="K92" s="57"/>
      <c r="L92" s="57"/>
      <c r="M92" s="57"/>
      <c r="N92" s="58"/>
      <c r="O92" s="57"/>
      <c r="P92" s="59" t="str">
        <f aca="false">IF(OR($K92="",$L92="",$N92=""),"",ABS($K92-$L92)*$N92)</f>
        <v/>
      </c>
      <c r="Q92" s="60" t="str">
        <f aca="false">IF(OR($O92="",$K92="",$N92=""),"",($O92-$K92)*$N92*IF($D92="Short",-1,1))</f>
        <v/>
      </c>
      <c r="R92" s="61" t="str">
        <f aca="false">IFERROR(IF($Q92="","",$Q92/$P92),"")</f>
        <v/>
      </c>
      <c r="S92" s="62" t="str">
        <f aca="false">IFERROR(IF(OR($M92="",$K92="",$L92=""),"",ABS($M92-$K92)/ABS($K92-$L92)),"")</f>
        <v/>
      </c>
      <c r="T92" s="63" t="str">
        <f aca="false">IFERROR(IF($P92="","",$P92/$I92),"")</f>
        <v/>
      </c>
      <c r="U92" s="54"/>
      <c r="V92" s="54"/>
      <c r="W92" s="64"/>
      <c r="X92" s="64"/>
      <c r="Y92" s="65" t="str">
        <f aca="false">IF($R92="","",SUM($R$4:$R92))</f>
        <v/>
      </c>
      <c r="Z92" s="65" t="str">
        <f aca="false">IF($Y92="","",MAX($Y$4:$Y92))</f>
        <v/>
      </c>
      <c r="AA92" s="65" t="str">
        <f aca="false">IF($Y92="","",$Z92-$Y92)</f>
        <v/>
      </c>
      <c r="AB92" s="66" t="str">
        <f aca="false">IF($R92="","",IF($R92&lt;0,N(AB91)+1,0))</f>
        <v/>
      </c>
      <c r="AC92" s="66" t="str">
        <f aca="false">IF($R92="","",IF($R92&gt;0,N(AC91)+1,0))</f>
        <v/>
      </c>
    </row>
    <row r="93" customFormat="false" ht="15" hidden="false" customHeight="false" outlineLevel="0" collapsed="false">
      <c r="A93" s="51" t="str">
        <f aca="false">IF($K93="","",COUNT($K$4:$K93))</f>
        <v/>
      </c>
      <c r="B93" s="52"/>
      <c r="C93" s="53"/>
      <c r="D93" s="54"/>
      <c r="E93" s="54"/>
      <c r="F93" s="54"/>
      <c r="G93" s="54"/>
      <c r="H93" s="54"/>
      <c r="I93" s="55"/>
      <c r="J93" s="56"/>
      <c r="K93" s="57"/>
      <c r="L93" s="57"/>
      <c r="M93" s="57"/>
      <c r="N93" s="58"/>
      <c r="O93" s="57"/>
      <c r="P93" s="59" t="str">
        <f aca="false">IF(OR($K93="",$L93="",$N93=""),"",ABS($K93-$L93)*$N93)</f>
        <v/>
      </c>
      <c r="Q93" s="60" t="str">
        <f aca="false">IF(OR($O93="",$K93="",$N93=""),"",($O93-$K93)*$N93*IF($D93="Short",-1,1))</f>
        <v/>
      </c>
      <c r="R93" s="61" t="str">
        <f aca="false">IFERROR(IF($Q93="","",$Q93/$P93),"")</f>
        <v/>
      </c>
      <c r="S93" s="62" t="str">
        <f aca="false">IFERROR(IF(OR($M93="",$K93="",$L93=""),"",ABS($M93-$K93)/ABS($K93-$L93)),"")</f>
        <v/>
      </c>
      <c r="T93" s="63" t="str">
        <f aca="false">IFERROR(IF($P93="","",$P93/$I93),"")</f>
        <v/>
      </c>
      <c r="U93" s="54"/>
      <c r="V93" s="54"/>
      <c r="W93" s="64"/>
      <c r="X93" s="64"/>
      <c r="Y93" s="65" t="str">
        <f aca="false">IF($R93="","",SUM($R$4:$R93))</f>
        <v/>
      </c>
      <c r="Z93" s="65" t="str">
        <f aca="false">IF($Y93="","",MAX($Y$4:$Y93))</f>
        <v/>
      </c>
      <c r="AA93" s="65" t="str">
        <f aca="false">IF($Y93="","",$Z93-$Y93)</f>
        <v/>
      </c>
      <c r="AB93" s="66" t="str">
        <f aca="false">IF($R93="","",IF($R93&lt;0,N(AB92)+1,0))</f>
        <v/>
      </c>
      <c r="AC93" s="66" t="str">
        <f aca="false">IF($R93="","",IF($R93&gt;0,N(AC92)+1,0))</f>
        <v/>
      </c>
    </row>
    <row r="94" customFormat="false" ht="15" hidden="false" customHeight="false" outlineLevel="0" collapsed="false">
      <c r="A94" s="51" t="str">
        <f aca="false">IF($K94="","",COUNT($K$4:$K94))</f>
        <v/>
      </c>
      <c r="B94" s="52"/>
      <c r="C94" s="53"/>
      <c r="D94" s="54"/>
      <c r="E94" s="54"/>
      <c r="F94" s="54"/>
      <c r="G94" s="54"/>
      <c r="H94" s="54"/>
      <c r="I94" s="55"/>
      <c r="J94" s="56"/>
      <c r="K94" s="57"/>
      <c r="L94" s="57"/>
      <c r="M94" s="57"/>
      <c r="N94" s="58"/>
      <c r="O94" s="57"/>
      <c r="P94" s="59" t="str">
        <f aca="false">IF(OR($K94="",$L94="",$N94=""),"",ABS($K94-$L94)*$N94)</f>
        <v/>
      </c>
      <c r="Q94" s="60" t="str">
        <f aca="false">IF(OR($O94="",$K94="",$N94=""),"",($O94-$K94)*$N94*IF($D94="Short",-1,1))</f>
        <v/>
      </c>
      <c r="R94" s="61" t="str">
        <f aca="false">IFERROR(IF($Q94="","",$Q94/$P94),"")</f>
        <v/>
      </c>
      <c r="S94" s="62" t="str">
        <f aca="false">IFERROR(IF(OR($M94="",$K94="",$L94=""),"",ABS($M94-$K94)/ABS($K94-$L94)),"")</f>
        <v/>
      </c>
      <c r="T94" s="63" t="str">
        <f aca="false">IFERROR(IF($P94="","",$P94/$I94),"")</f>
        <v/>
      </c>
      <c r="U94" s="54"/>
      <c r="V94" s="54"/>
      <c r="W94" s="64"/>
      <c r="X94" s="64"/>
      <c r="Y94" s="65" t="str">
        <f aca="false">IF($R94="","",SUM($R$4:$R94))</f>
        <v/>
      </c>
      <c r="Z94" s="65" t="str">
        <f aca="false">IF($Y94="","",MAX($Y$4:$Y94))</f>
        <v/>
      </c>
      <c r="AA94" s="65" t="str">
        <f aca="false">IF($Y94="","",$Z94-$Y94)</f>
        <v/>
      </c>
      <c r="AB94" s="66" t="str">
        <f aca="false">IF($R94="","",IF($R94&lt;0,N(AB93)+1,0))</f>
        <v/>
      </c>
      <c r="AC94" s="66" t="str">
        <f aca="false">IF($R94="","",IF($R94&gt;0,N(AC93)+1,0))</f>
        <v/>
      </c>
    </row>
    <row r="95" customFormat="false" ht="15" hidden="false" customHeight="false" outlineLevel="0" collapsed="false">
      <c r="A95" s="51" t="str">
        <f aca="false">IF($K95="","",COUNT($K$4:$K95))</f>
        <v/>
      </c>
      <c r="B95" s="52"/>
      <c r="C95" s="53"/>
      <c r="D95" s="54"/>
      <c r="E95" s="54"/>
      <c r="F95" s="54"/>
      <c r="G95" s="54"/>
      <c r="H95" s="54"/>
      <c r="I95" s="55"/>
      <c r="J95" s="56"/>
      <c r="K95" s="57"/>
      <c r="L95" s="57"/>
      <c r="M95" s="57"/>
      <c r="N95" s="58"/>
      <c r="O95" s="57"/>
      <c r="P95" s="59" t="str">
        <f aca="false">IF(OR($K95="",$L95="",$N95=""),"",ABS($K95-$L95)*$N95)</f>
        <v/>
      </c>
      <c r="Q95" s="60" t="str">
        <f aca="false">IF(OR($O95="",$K95="",$N95=""),"",($O95-$K95)*$N95*IF($D95="Short",-1,1))</f>
        <v/>
      </c>
      <c r="R95" s="61" t="str">
        <f aca="false">IFERROR(IF($Q95="","",$Q95/$P95),"")</f>
        <v/>
      </c>
      <c r="S95" s="62" t="str">
        <f aca="false">IFERROR(IF(OR($M95="",$K95="",$L95=""),"",ABS($M95-$K95)/ABS($K95-$L95)),"")</f>
        <v/>
      </c>
      <c r="T95" s="63" t="str">
        <f aca="false">IFERROR(IF($P95="","",$P95/$I95),"")</f>
        <v/>
      </c>
      <c r="U95" s="54"/>
      <c r="V95" s="54"/>
      <c r="W95" s="64"/>
      <c r="X95" s="64"/>
      <c r="Y95" s="65" t="str">
        <f aca="false">IF($R95="","",SUM($R$4:$R95))</f>
        <v/>
      </c>
      <c r="Z95" s="65" t="str">
        <f aca="false">IF($Y95="","",MAX($Y$4:$Y95))</f>
        <v/>
      </c>
      <c r="AA95" s="65" t="str">
        <f aca="false">IF($Y95="","",$Z95-$Y95)</f>
        <v/>
      </c>
      <c r="AB95" s="66" t="str">
        <f aca="false">IF($R95="","",IF($R95&lt;0,N(AB94)+1,0))</f>
        <v/>
      </c>
      <c r="AC95" s="66" t="str">
        <f aca="false">IF($R95="","",IF($R95&gt;0,N(AC94)+1,0))</f>
        <v/>
      </c>
    </row>
    <row r="96" customFormat="false" ht="15" hidden="false" customHeight="false" outlineLevel="0" collapsed="false">
      <c r="A96" s="51" t="str">
        <f aca="false">IF($K96="","",COUNT($K$4:$K96))</f>
        <v/>
      </c>
      <c r="B96" s="52"/>
      <c r="C96" s="53"/>
      <c r="D96" s="54"/>
      <c r="E96" s="54"/>
      <c r="F96" s="54"/>
      <c r="G96" s="54"/>
      <c r="H96" s="54"/>
      <c r="I96" s="55"/>
      <c r="J96" s="56"/>
      <c r="K96" s="57"/>
      <c r="L96" s="57"/>
      <c r="M96" s="57"/>
      <c r="N96" s="58"/>
      <c r="O96" s="57"/>
      <c r="P96" s="59" t="str">
        <f aca="false">IF(OR($K96="",$L96="",$N96=""),"",ABS($K96-$L96)*$N96)</f>
        <v/>
      </c>
      <c r="Q96" s="60" t="str">
        <f aca="false">IF(OR($O96="",$K96="",$N96=""),"",($O96-$K96)*$N96*IF($D96="Short",-1,1))</f>
        <v/>
      </c>
      <c r="R96" s="61" t="str">
        <f aca="false">IFERROR(IF($Q96="","",$Q96/$P96),"")</f>
        <v/>
      </c>
      <c r="S96" s="62" t="str">
        <f aca="false">IFERROR(IF(OR($M96="",$K96="",$L96=""),"",ABS($M96-$K96)/ABS($K96-$L96)),"")</f>
        <v/>
      </c>
      <c r="T96" s="63" t="str">
        <f aca="false">IFERROR(IF($P96="","",$P96/$I96),"")</f>
        <v/>
      </c>
      <c r="U96" s="54"/>
      <c r="V96" s="54"/>
      <c r="W96" s="64"/>
      <c r="X96" s="64"/>
      <c r="Y96" s="65" t="str">
        <f aca="false">IF($R96="","",SUM($R$4:$R96))</f>
        <v/>
      </c>
      <c r="Z96" s="65" t="str">
        <f aca="false">IF($Y96="","",MAX($Y$4:$Y96))</f>
        <v/>
      </c>
      <c r="AA96" s="65" t="str">
        <f aca="false">IF($Y96="","",$Z96-$Y96)</f>
        <v/>
      </c>
      <c r="AB96" s="66" t="str">
        <f aca="false">IF($R96="","",IF($R96&lt;0,N(AB95)+1,0))</f>
        <v/>
      </c>
      <c r="AC96" s="66" t="str">
        <f aca="false">IF($R96="","",IF($R96&gt;0,N(AC95)+1,0))</f>
        <v/>
      </c>
    </row>
    <row r="97" customFormat="false" ht="15" hidden="false" customHeight="false" outlineLevel="0" collapsed="false">
      <c r="A97" s="51" t="str">
        <f aca="false">IF($K97="","",COUNT($K$4:$K97))</f>
        <v/>
      </c>
      <c r="B97" s="52"/>
      <c r="C97" s="53"/>
      <c r="D97" s="54"/>
      <c r="E97" s="54"/>
      <c r="F97" s="54"/>
      <c r="G97" s="54"/>
      <c r="H97" s="54"/>
      <c r="I97" s="55"/>
      <c r="J97" s="56"/>
      <c r="K97" s="57"/>
      <c r="L97" s="57"/>
      <c r="M97" s="57"/>
      <c r="N97" s="58"/>
      <c r="O97" s="57"/>
      <c r="P97" s="59" t="str">
        <f aca="false">IF(OR($K97="",$L97="",$N97=""),"",ABS($K97-$L97)*$N97)</f>
        <v/>
      </c>
      <c r="Q97" s="60" t="str">
        <f aca="false">IF(OR($O97="",$K97="",$N97=""),"",($O97-$K97)*$N97*IF($D97="Short",-1,1))</f>
        <v/>
      </c>
      <c r="R97" s="61" t="str">
        <f aca="false">IFERROR(IF($Q97="","",$Q97/$P97),"")</f>
        <v/>
      </c>
      <c r="S97" s="62" t="str">
        <f aca="false">IFERROR(IF(OR($M97="",$K97="",$L97=""),"",ABS($M97-$K97)/ABS($K97-$L97)),"")</f>
        <v/>
      </c>
      <c r="T97" s="63" t="str">
        <f aca="false">IFERROR(IF($P97="","",$P97/$I97),"")</f>
        <v/>
      </c>
      <c r="U97" s="54"/>
      <c r="V97" s="54"/>
      <c r="W97" s="64"/>
      <c r="X97" s="64"/>
      <c r="Y97" s="65" t="str">
        <f aca="false">IF($R97="","",SUM($R$4:$R97))</f>
        <v/>
      </c>
      <c r="Z97" s="65" t="str">
        <f aca="false">IF($Y97="","",MAX($Y$4:$Y97))</f>
        <v/>
      </c>
      <c r="AA97" s="65" t="str">
        <f aca="false">IF($Y97="","",$Z97-$Y97)</f>
        <v/>
      </c>
      <c r="AB97" s="66" t="str">
        <f aca="false">IF($R97="","",IF($R97&lt;0,N(AB96)+1,0))</f>
        <v/>
      </c>
      <c r="AC97" s="66" t="str">
        <f aca="false">IF($R97="","",IF($R97&gt;0,N(AC96)+1,0))</f>
        <v/>
      </c>
    </row>
    <row r="98" customFormat="false" ht="15" hidden="false" customHeight="false" outlineLevel="0" collapsed="false">
      <c r="A98" s="51" t="str">
        <f aca="false">IF($K98="","",COUNT($K$4:$K98))</f>
        <v/>
      </c>
      <c r="B98" s="52"/>
      <c r="C98" s="53"/>
      <c r="D98" s="54"/>
      <c r="E98" s="54"/>
      <c r="F98" s="54"/>
      <c r="G98" s="54"/>
      <c r="H98" s="54"/>
      <c r="I98" s="55"/>
      <c r="J98" s="56"/>
      <c r="K98" s="57"/>
      <c r="L98" s="57"/>
      <c r="M98" s="57"/>
      <c r="N98" s="58"/>
      <c r="O98" s="57"/>
      <c r="P98" s="59" t="str">
        <f aca="false">IF(OR($K98="",$L98="",$N98=""),"",ABS($K98-$L98)*$N98)</f>
        <v/>
      </c>
      <c r="Q98" s="60" t="str">
        <f aca="false">IF(OR($O98="",$K98="",$N98=""),"",($O98-$K98)*$N98*IF($D98="Short",-1,1))</f>
        <v/>
      </c>
      <c r="R98" s="61" t="str">
        <f aca="false">IFERROR(IF($Q98="","",$Q98/$P98),"")</f>
        <v/>
      </c>
      <c r="S98" s="62" t="str">
        <f aca="false">IFERROR(IF(OR($M98="",$K98="",$L98=""),"",ABS($M98-$K98)/ABS($K98-$L98)),"")</f>
        <v/>
      </c>
      <c r="T98" s="63" t="str">
        <f aca="false">IFERROR(IF($P98="","",$P98/$I98),"")</f>
        <v/>
      </c>
      <c r="U98" s="54"/>
      <c r="V98" s="54"/>
      <c r="W98" s="64"/>
      <c r="X98" s="64"/>
      <c r="Y98" s="65" t="str">
        <f aca="false">IF($R98="","",SUM($R$4:$R98))</f>
        <v/>
      </c>
      <c r="Z98" s="65" t="str">
        <f aca="false">IF($Y98="","",MAX($Y$4:$Y98))</f>
        <v/>
      </c>
      <c r="AA98" s="65" t="str">
        <f aca="false">IF($Y98="","",$Z98-$Y98)</f>
        <v/>
      </c>
      <c r="AB98" s="66" t="str">
        <f aca="false">IF($R98="","",IF($R98&lt;0,N(AB97)+1,0))</f>
        <v/>
      </c>
      <c r="AC98" s="66" t="str">
        <f aca="false">IF($R98="","",IF($R98&gt;0,N(AC97)+1,0))</f>
        <v/>
      </c>
    </row>
    <row r="99" customFormat="false" ht="15" hidden="false" customHeight="false" outlineLevel="0" collapsed="false">
      <c r="A99" s="51" t="str">
        <f aca="false">IF($K99="","",COUNT($K$4:$K99))</f>
        <v/>
      </c>
      <c r="B99" s="52"/>
      <c r="C99" s="53"/>
      <c r="D99" s="54"/>
      <c r="E99" s="54"/>
      <c r="F99" s="54"/>
      <c r="G99" s="54"/>
      <c r="H99" s="54"/>
      <c r="I99" s="55"/>
      <c r="J99" s="56"/>
      <c r="K99" s="57"/>
      <c r="L99" s="57"/>
      <c r="M99" s="57"/>
      <c r="N99" s="58"/>
      <c r="O99" s="57"/>
      <c r="P99" s="59" t="str">
        <f aca="false">IF(OR($K99="",$L99="",$N99=""),"",ABS($K99-$L99)*$N99)</f>
        <v/>
      </c>
      <c r="Q99" s="60" t="str">
        <f aca="false">IF(OR($O99="",$K99="",$N99=""),"",($O99-$K99)*$N99*IF($D99="Short",-1,1))</f>
        <v/>
      </c>
      <c r="R99" s="61" t="str">
        <f aca="false">IFERROR(IF($Q99="","",$Q99/$P99),"")</f>
        <v/>
      </c>
      <c r="S99" s="62" t="str">
        <f aca="false">IFERROR(IF(OR($M99="",$K99="",$L99=""),"",ABS($M99-$K99)/ABS($K99-$L99)),"")</f>
        <v/>
      </c>
      <c r="T99" s="63" t="str">
        <f aca="false">IFERROR(IF($P99="","",$P99/$I99),"")</f>
        <v/>
      </c>
      <c r="U99" s="54"/>
      <c r="V99" s="54"/>
      <c r="W99" s="64"/>
      <c r="X99" s="64"/>
      <c r="Y99" s="65" t="str">
        <f aca="false">IF($R99="","",SUM($R$4:$R99))</f>
        <v/>
      </c>
      <c r="Z99" s="65" t="str">
        <f aca="false">IF($Y99="","",MAX($Y$4:$Y99))</f>
        <v/>
      </c>
      <c r="AA99" s="65" t="str">
        <f aca="false">IF($Y99="","",$Z99-$Y99)</f>
        <v/>
      </c>
      <c r="AB99" s="66" t="str">
        <f aca="false">IF($R99="","",IF($R99&lt;0,N(AB98)+1,0))</f>
        <v/>
      </c>
      <c r="AC99" s="66" t="str">
        <f aca="false">IF($R99="","",IF($R99&gt;0,N(AC98)+1,0))</f>
        <v/>
      </c>
    </row>
    <row r="100" customFormat="false" ht="15" hidden="false" customHeight="false" outlineLevel="0" collapsed="false">
      <c r="A100" s="51" t="str">
        <f aca="false">IF($K100="","",COUNT($K$4:$K100))</f>
        <v/>
      </c>
      <c r="B100" s="52"/>
      <c r="C100" s="53"/>
      <c r="D100" s="54"/>
      <c r="E100" s="54"/>
      <c r="F100" s="54"/>
      <c r="G100" s="54"/>
      <c r="H100" s="54"/>
      <c r="I100" s="55"/>
      <c r="J100" s="56"/>
      <c r="K100" s="57"/>
      <c r="L100" s="57"/>
      <c r="M100" s="57"/>
      <c r="N100" s="58"/>
      <c r="O100" s="57"/>
      <c r="P100" s="59" t="str">
        <f aca="false">IF(OR($K100="",$L100="",$N100=""),"",ABS($K100-$L100)*$N100)</f>
        <v/>
      </c>
      <c r="Q100" s="60" t="str">
        <f aca="false">IF(OR($O100="",$K100="",$N100=""),"",($O100-$K100)*$N100*IF($D100="Short",-1,1))</f>
        <v/>
      </c>
      <c r="R100" s="61" t="str">
        <f aca="false">IFERROR(IF($Q100="","",$Q100/$P100),"")</f>
        <v/>
      </c>
      <c r="S100" s="62" t="str">
        <f aca="false">IFERROR(IF(OR($M100="",$K100="",$L100=""),"",ABS($M100-$K100)/ABS($K100-$L100)),"")</f>
        <v/>
      </c>
      <c r="T100" s="63" t="str">
        <f aca="false">IFERROR(IF($P100="","",$P100/$I100),"")</f>
        <v/>
      </c>
      <c r="U100" s="54"/>
      <c r="V100" s="54"/>
      <c r="W100" s="64"/>
      <c r="X100" s="64"/>
      <c r="Y100" s="65" t="str">
        <f aca="false">IF($R100="","",SUM($R$4:$R100))</f>
        <v/>
      </c>
      <c r="Z100" s="65" t="str">
        <f aca="false">IF($Y100="","",MAX($Y$4:$Y100))</f>
        <v/>
      </c>
      <c r="AA100" s="65" t="str">
        <f aca="false">IF($Y100="","",$Z100-$Y100)</f>
        <v/>
      </c>
      <c r="AB100" s="66" t="str">
        <f aca="false">IF($R100="","",IF($R100&lt;0,N(AB99)+1,0))</f>
        <v/>
      </c>
      <c r="AC100" s="66" t="str">
        <f aca="false">IF($R100="","",IF($R100&gt;0,N(AC99)+1,0))</f>
        <v/>
      </c>
    </row>
    <row r="101" customFormat="false" ht="15" hidden="false" customHeight="false" outlineLevel="0" collapsed="false">
      <c r="A101" s="51" t="str">
        <f aca="false">IF($K101="","",COUNT($K$4:$K101))</f>
        <v/>
      </c>
      <c r="B101" s="52"/>
      <c r="C101" s="53"/>
      <c r="D101" s="54"/>
      <c r="E101" s="54"/>
      <c r="F101" s="54"/>
      <c r="G101" s="54"/>
      <c r="H101" s="54"/>
      <c r="I101" s="55"/>
      <c r="J101" s="56"/>
      <c r="K101" s="57"/>
      <c r="L101" s="57"/>
      <c r="M101" s="57"/>
      <c r="N101" s="58"/>
      <c r="O101" s="57"/>
      <c r="P101" s="59" t="str">
        <f aca="false">IF(OR($K101="",$L101="",$N101=""),"",ABS($K101-$L101)*$N101)</f>
        <v/>
      </c>
      <c r="Q101" s="60" t="str">
        <f aca="false">IF(OR($O101="",$K101="",$N101=""),"",($O101-$K101)*$N101*IF($D101="Short",-1,1))</f>
        <v/>
      </c>
      <c r="R101" s="61" t="str">
        <f aca="false">IFERROR(IF($Q101="","",$Q101/$P101),"")</f>
        <v/>
      </c>
      <c r="S101" s="62" t="str">
        <f aca="false">IFERROR(IF(OR($M101="",$K101="",$L101=""),"",ABS($M101-$K101)/ABS($K101-$L101)),"")</f>
        <v/>
      </c>
      <c r="T101" s="63" t="str">
        <f aca="false">IFERROR(IF($P101="","",$P101/$I101),"")</f>
        <v/>
      </c>
      <c r="U101" s="54"/>
      <c r="V101" s="54"/>
      <c r="W101" s="64"/>
      <c r="X101" s="64"/>
      <c r="Y101" s="65" t="str">
        <f aca="false">IF($R101="","",SUM($R$4:$R101))</f>
        <v/>
      </c>
      <c r="Z101" s="65" t="str">
        <f aca="false">IF($Y101="","",MAX($Y$4:$Y101))</f>
        <v/>
      </c>
      <c r="AA101" s="65" t="str">
        <f aca="false">IF($Y101="","",$Z101-$Y101)</f>
        <v/>
      </c>
      <c r="AB101" s="66" t="str">
        <f aca="false">IF($R101="","",IF($R101&lt;0,N(AB100)+1,0))</f>
        <v/>
      </c>
      <c r="AC101" s="66" t="str">
        <f aca="false">IF($R101="","",IF($R101&gt;0,N(AC100)+1,0))</f>
        <v/>
      </c>
    </row>
    <row r="102" customFormat="false" ht="15" hidden="false" customHeight="false" outlineLevel="0" collapsed="false">
      <c r="A102" s="51" t="str">
        <f aca="false">IF($K102="","",COUNT($K$4:$K102))</f>
        <v/>
      </c>
      <c r="B102" s="52"/>
      <c r="C102" s="53"/>
      <c r="D102" s="54"/>
      <c r="E102" s="54"/>
      <c r="F102" s="54"/>
      <c r="G102" s="54"/>
      <c r="H102" s="54"/>
      <c r="I102" s="55"/>
      <c r="J102" s="56"/>
      <c r="K102" s="57"/>
      <c r="L102" s="57"/>
      <c r="M102" s="57"/>
      <c r="N102" s="58"/>
      <c r="O102" s="57"/>
      <c r="P102" s="59" t="str">
        <f aca="false">IF(OR($K102="",$L102="",$N102=""),"",ABS($K102-$L102)*$N102)</f>
        <v/>
      </c>
      <c r="Q102" s="60" t="str">
        <f aca="false">IF(OR($O102="",$K102="",$N102=""),"",($O102-$K102)*$N102*IF($D102="Short",-1,1))</f>
        <v/>
      </c>
      <c r="R102" s="61" t="str">
        <f aca="false">IFERROR(IF($Q102="","",$Q102/$P102),"")</f>
        <v/>
      </c>
      <c r="S102" s="62" t="str">
        <f aca="false">IFERROR(IF(OR($M102="",$K102="",$L102=""),"",ABS($M102-$K102)/ABS($K102-$L102)),"")</f>
        <v/>
      </c>
      <c r="T102" s="63" t="str">
        <f aca="false">IFERROR(IF($P102="","",$P102/$I102),"")</f>
        <v/>
      </c>
      <c r="U102" s="54"/>
      <c r="V102" s="54"/>
      <c r="W102" s="64"/>
      <c r="X102" s="64"/>
      <c r="Y102" s="65" t="str">
        <f aca="false">IF($R102="","",SUM($R$4:$R102))</f>
        <v/>
      </c>
      <c r="Z102" s="65" t="str">
        <f aca="false">IF($Y102="","",MAX($Y$4:$Y102))</f>
        <v/>
      </c>
      <c r="AA102" s="65" t="str">
        <f aca="false">IF($Y102="","",$Z102-$Y102)</f>
        <v/>
      </c>
      <c r="AB102" s="66" t="str">
        <f aca="false">IF($R102="","",IF($R102&lt;0,N(AB101)+1,0))</f>
        <v/>
      </c>
      <c r="AC102" s="66" t="str">
        <f aca="false">IF($R102="","",IF($R102&gt;0,N(AC101)+1,0))</f>
        <v/>
      </c>
    </row>
    <row r="103" customFormat="false" ht="15" hidden="false" customHeight="false" outlineLevel="0" collapsed="false">
      <c r="A103" s="51" t="str">
        <f aca="false">IF($K103="","",COUNT($K$4:$K103))</f>
        <v/>
      </c>
      <c r="B103" s="52"/>
      <c r="C103" s="53"/>
      <c r="D103" s="54"/>
      <c r="E103" s="54"/>
      <c r="F103" s="54"/>
      <c r="G103" s="54"/>
      <c r="H103" s="54"/>
      <c r="I103" s="55"/>
      <c r="J103" s="56"/>
      <c r="K103" s="57"/>
      <c r="L103" s="57"/>
      <c r="M103" s="57"/>
      <c r="N103" s="58"/>
      <c r="O103" s="57"/>
      <c r="P103" s="59" t="str">
        <f aca="false">IF(OR($K103="",$L103="",$N103=""),"",ABS($K103-$L103)*$N103)</f>
        <v/>
      </c>
      <c r="Q103" s="60" t="str">
        <f aca="false">IF(OR($O103="",$K103="",$N103=""),"",($O103-$K103)*$N103*IF($D103="Short",-1,1))</f>
        <v/>
      </c>
      <c r="R103" s="61" t="str">
        <f aca="false">IFERROR(IF($Q103="","",$Q103/$P103),"")</f>
        <v/>
      </c>
      <c r="S103" s="62" t="str">
        <f aca="false">IFERROR(IF(OR($M103="",$K103="",$L103=""),"",ABS($M103-$K103)/ABS($K103-$L103)),"")</f>
        <v/>
      </c>
      <c r="T103" s="63" t="str">
        <f aca="false">IFERROR(IF($P103="","",$P103/$I103),"")</f>
        <v/>
      </c>
      <c r="U103" s="54"/>
      <c r="V103" s="54"/>
      <c r="W103" s="64"/>
      <c r="X103" s="64"/>
      <c r="Y103" s="65" t="str">
        <f aca="false">IF($R103="","",SUM($R$4:$R103))</f>
        <v/>
      </c>
      <c r="Z103" s="65" t="str">
        <f aca="false">IF($Y103="","",MAX($Y$4:$Y103))</f>
        <v/>
      </c>
      <c r="AA103" s="65" t="str">
        <f aca="false">IF($Y103="","",$Z103-$Y103)</f>
        <v/>
      </c>
      <c r="AB103" s="66" t="str">
        <f aca="false">IF($R103="","",IF($R103&lt;0,N(AB102)+1,0))</f>
        <v/>
      </c>
      <c r="AC103" s="66" t="str">
        <f aca="false">IF($R103="","",IF($R103&gt;0,N(AC102)+1,0))</f>
        <v/>
      </c>
    </row>
    <row r="104" customFormat="false" ht="15" hidden="false" customHeight="false" outlineLevel="0" collapsed="false">
      <c r="A104" s="51" t="str">
        <f aca="false">IF($K104="","",COUNT($K$4:$K104))</f>
        <v/>
      </c>
      <c r="B104" s="52"/>
      <c r="C104" s="53"/>
      <c r="D104" s="54"/>
      <c r="E104" s="54"/>
      <c r="F104" s="54"/>
      <c r="G104" s="54"/>
      <c r="H104" s="54"/>
      <c r="I104" s="55"/>
      <c r="J104" s="56"/>
      <c r="K104" s="57"/>
      <c r="L104" s="57"/>
      <c r="M104" s="57"/>
      <c r="N104" s="58"/>
      <c r="O104" s="57"/>
      <c r="P104" s="59" t="str">
        <f aca="false">IF(OR($K104="",$L104="",$N104=""),"",ABS($K104-$L104)*$N104)</f>
        <v/>
      </c>
      <c r="Q104" s="60" t="str">
        <f aca="false">IF(OR($O104="",$K104="",$N104=""),"",($O104-$K104)*$N104*IF($D104="Short",-1,1))</f>
        <v/>
      </c>
      <c r="R104" s="61" t="str">
        <f aca="false">IFERROR(IF($Q104="","",$Q104/$P104),"")</f>
        <v/>
      </c>
      <c r="S104" s="62" t="str">
        <f aca="false">IFERROR(IF(OR($M104="",$K104="",$L104=""),"",ABS($M104-$K104)/ABS($K104-$L104)),"")</f>
        <v/>
      </c>
      <c r="T104" s="63" t="str">
        <f aca="false">IFERROR(IF($P104="","",$P104/$I104),"")</f>
        <v/>
      </c>
      <c r="U104" s="54"/>
      <c r="V104" s="54"/>
      <c r="W104" s="64"/>
      <c r="X104" s="64"/>
      <c r="Y104" s="65" t="str">
        <f aca="false">IF($R104="","",SUM($R$4:$R104))</f>
        <v/>
      </c>
      <c r="Z104" s="65" t="str">
        <f aca="false">IF($Y104="","",MAX($Y$4:$Y104))</f>
        <v/>
      </c>
      <c r="AA104" s="65" t="str">
        <f aca="false">IF($Y104="","",$Z104-$Y104)</f>
        <v/>
      </c>
      <c r="AB104" s="66" t="str">
        <f aca="false">IF($R104="","",IF($R104&lt;0,N(AB103)+1,0))</f>
        <v/>
      </c>
      <c r="AC104" s="66" t="str">
        <f aca="false">IF($R104="","",IF($R104&gt;0,N(AC103)+1,0))</f>
        <v/>
      </c>
    </row>
    <row r="105" customFormat="false" ht="15" hidden="false" customHeight="false" outlineLevel="0" collapsed="false">
      <c r="A105" s="51" t="str">
        <f aca="false">IF($K105="","",COUNT($K$4:$K105))</f>
        <v/>
      </c>
      <c r="B105" s="52"/>
      <c r="C105" s="53"/>
      <c r="D105" s="54"/>
      <c r="E105" s="54"/>
      <c r="F105" s="54"/>
      <c r="G105" s="54"/>
      <c r="H105" s="54"/>
      <c r="I105" s="55"/>
      <c r="J105" s="56"/>
      <c r="K105" s="57"/>
      <c r="L105" s="57"/>
      <c r="M105" s="57"/>
      <c r="N105" s="58"/>
      <c r="O105" s="57"/>
      <c r="P105" s="59" t="str">
        <f aca="false">IF(OR($K105="",$L105="",$N105=""),"",ABS($K105-$L105)*$N105)</f>
        <v/>
      </c>
      <c r="Q105" s="60" t="str">
        <f aca="false">IF(OR($O105="",$K105="",$N105=""),"",($O105-$K105)*$N105*IF($D105="Short",-1,1))</f>
        <v/>
      </c>
      <c r="R105" s="61" t="str">
        <f aca="false">IFERROR(IF($Q105="","",$Q105/$P105),"")</f>
        <v/>
      </c>
      <c r="S105" s="62" t="str">
        <f aca="false">IFERROR(IF(OR($M105="",$K105="",$L105=""),"",ABS($M105-$K105)/ABS($K105-$L105)),"")</f>
        <v/>
      </c>
      <c r="T105" s="63" t="str">
        <f aca="false">IFERROR(IF($P105="","",$P105/$I105),"")</f>
        <v/>
      </c>
      <c r="U105" s="54"/>
      <c r="V105" s="54"/>
      <c r="W105" s="64"/>
      <c r="X105" s="64"/>
      <c r="Y105" s="65" t="str">
        <f aca="false">IF($R105="","",SUM($R$4:$R105))</f>
        <v/>
      </c>
      <c r="Z105" s="65" t="str">
        <f aca="false">IF($Y105="","",MAX($Y$4:$Y105))</f>
        <v/>
      </c>
      <c r="AA105" s="65" t="str">
        <f aca="false">IF($Y105="","",$Z105-$Y105)</f>
        <v/>
      </c>
      <c r="AB105" s="66" t="str">
        <f aca="false">IF($R105="","",IF($R105&lt;0,N(AB104)+1,0))</f>
        <v/>
      </c>
      <c r="AC105" s="66" t="str">
        <f aca="false">IF($R105="","",IF($R105&gt;0,N(AC104)+1,0))</f>
        <v/>
      </c>
    </row>
    <row r="106" customFormat="false" ht="15" hidden="false" customHeight="false" outlineLevel="0" collapsed="false">
      <c r="A106" s="51" t="str">
        <f aca="false">IF($K106="","",COUNT($K$4:$K106))</f>
        <v/>
      </c>
      <c r="B106" s="52"/>
      <c r="C106" s="53"/>
      <c r="D106" s="54"/>
      <c r="E106" s="54"/>
      <c r="F106" s="54"/>
      <c r="G106" s="54"/>
      <c r="H106" s="54"/>
      <c r="I106" s="55"/>
      <c r="J106" s="56"/>
      <c r="K106" s="57"/>
      <c r="L106" s="57"/>
      <c r="M106" s="57"/>
      <c r="N106" s="58"/>
      <c r="O106" s="57"/>
      <c r="P106" s="59" t="str">
        <f aca="false">IF(OR($K106="",$L106="",$N106=""),"",ABS($K106-$L106)*$N106)</f>
        <v/>
      </c>
      <c r="Q106" s="60" t="str">
        <f aca="false">IF(OR($O106="",$K106="",$N106=""),"",($O106-$K106)*$N106*IF($D106="Short",-1,1))</f>
        <v/>
      </c>
      <c r="R106" s="61" t="str">
        <f aca="false">IFERROR(IF($Q106="","",$Q106/$P106),"")</f>
        <v/>
      </c>
      <c r="S106" s="62" t="str">
        <f aca="false">IFERROR(IF(OR($M106="",$K106="",$L106=""),"",ABS($M106-$K106)/ABS($K106-$L106)),"")</f>
        <v/>
      </c>
      <c r="T106" s="63" t="str">
        <f aca="false">IFERROR(IF($P106="","",$P106/$I106),"")</f>
        <v/>
      </c>
      <c r="U106" s="54"/>
      <c r="V106" s="54"/>
      <c r="W106" s="64"/>
      <c r="X106" s="64"/>
      <c r="Y106" s="65" t="str">
        <f aca="false">IF($R106="","",SUM($R$4:$R106))</f>
        <v/>
      </c>
      <c r="Z106" s="65" t="str">
        <f aca="false">IF($Y106="","",MAX($Y$4:$Y106))</f>
        <v/>
      </c>
      <c r="AA106" s="65" t="str">
        <f aca="false">IF($Y106="","",$Z106-$Y106)</f>
        <v/>
      </c>
      <c r="AB106" s="66" t="str">
        <f aca="false">IF($R106="","",IF($R106&lt;0,N(AB105)+1,0))</f>
        <v/>
      </c>
      <c r="AC106" s="66" t="str">
        <f aca="false">IF($R106="","",IF($R106&gt;0,N(AC105)+1,0))</f>
        <v/>
      </c>
    </row>
    <row r="107" customFormat="false" ht="15" hidden="false" customHeight="false" outlineLevel="0" collapsed="false">
      <c r="A107" s="51" t="str">
        <f aca="false">IF($K107="","",COUNT($K$4:$K107))</f>
        <v/>
      </c>
      <c r="B107" s="52"/>
      <c r="C107" s="53"/>
      <c r="D107" s="54"/>
      <c r="E107" s="54"/>
      <c r="F107" s="54"/>
      <c r="G107" s="54"/>
      <c r="H107" s="54"/>
      <c r="I107" s="55"/>
      <c r="J107" s="56"/>
      <c r="K107" s="57"/>
      <c r="L107" s="57"/>
      <c r="M107" s="57"/>
      <c r="N107" s="58"/>
      <c r="O107" s="57"/>
      <c r="P107" s="59" t="str">
        <f aca="false">IF(OR($K107="",$L107="",$N107=""),"",ABS($K107-$L107)*$N107)</f>
        <v/>
      </c>
      <c r="Q107" s="60" t="str">
        <f aca="false">IF(OR($O107="",$K107="",$N107=""),"",($O107-$K107)*$N107*IF($D107="Short",-1,1))</f>
        <v/>
      </c>
      <c r="R107" s="61" t="str">
        <f aca="false">IFERROR(IF($Q107="","",$Q107/$P107),"")</f>
        <v/>
      </c>
      <c r="S107" s="62" t="str">
        <f aca="false">IFERROR(IF(OR($M107="",$K107="",$L107=""),"",ABS($M107-$K107)/ABS($K107-$L107)),"")</f>
        <v/>
      </c>
      <c r="T107" s="63" t="str">
        <f aca="false">IFERROR(IF($P107="","",$P107/$I107),"")</f>
        <v/>
      </c>
      <c r="U107" s="54"/>
      <c r="V107" s="54"/>
      <c r="W107" s="64"/>
      <c r="X107" s="64"/>
      <c r="Y107" s="65" t="str">
        <f aca="false">IF($R107="","",SUM($R$4:$R107))</f>
        <v/>
      </c>
      <c r="Z107" s="65" t="str">
        <f aca="false">IF($Y107="","",MAX($Y$4:$Y107))</f>
        <v/>
      </c>
      <c r="AA107" s="65" t="str">
        <f aca="false">IF($Y107="","",$Z107-$Y107)</f>
        <v/>
      </c>
      <c r="AB107" s="66" t="str">
        <f aca="false">IF($R107="","",IF($R107&lt;0,N(AB106)+1,0))</f>
        <v/>
      </c>
      <c r="AC107" s="66" t="str">
        <f aca="false">IF($R107="","",IF($R107&gt;0,N(AC106)+1,0))</f>
        <v/>
      </c>
    </row>
    <row r="108" customFormat="false" ht="15" hidden="false" customHeight="false" outlineLevel="0" collapsed="false">
      <c r="A108" s="51" t="str">
        <f aca="false">IF($K108="","",COUNT($K$4:$K108))</f>
        <v/>
      </c>
      <c r="B108" s="52"/>
      <c r="C108" s="53"/>
      <c r="D108" s="54"/>
      <c r="E108" s="54"/>
      <c r="F108" s="54"/>
      <c r="G108" s="54"/>
      <c r="H108" s="54"/>
      <c r="I108" s="55"/>
      <c r="J108" s="56"/>
      <c r="K108" s="57"/>
      <c r="L108" s="57"/>
      <c r="M108" s="57"/>
      <c r="N108" s="58"/>
      <c r="O108" s="57"/>
      <c r="P108" s="59" t="str">
        <f aca="false">IF(OR($K108="",$L108="",$N108=""),"",ABS($K108-$L108)*$N108)</f>
        <v/>
      </c>
      <c r="Q108" s="60" t="str">
        <f aca="false">IF(OR($O108="",$K108="",$N108=""),"",($O108-$K108)*$N108*IF($D108="Short",-1,1))</f>
        <v/>
      </c>
      <c r="R108" s="61" t="str">
        <f aca="false">IFERROR(IF($Q108="","",$Q108/$P108),"")</f>
        <v/>
      </c>
      <c r="S108" s="62" t="str">
        <f aca="false">IFERROR(IF(OR($M108="",$K108="",$L108=""),"",ABS($M108-$K108)/ABS($K108-$L108)),"")</f>
        <v/>
      </c>
      <c r="T108" s="63" t="str">
        <f aca="false">IFERROR(IF($P108="","",$P108/$I108),"")</f>
        <v/>
      </c>
      <c r="U108" s="54"/>
      <c r="V108" s="54"/>
      <c r="W108" s="64"/>
      <c r="X108" s="64"/>
      <c r="Y108" s="65" t="str">
        <f aca="false">IF($R108="","",SUM($R$4:$R108))</f>
        <v/>
      </c>
      <c r="Z108" s="65" t="str">
        <f aca="false">IF($Y108="","",MAX($Y$4:$Y108))</f>
        <v/>
      </c>
      <c r="AA108" s="65" t="str">
        <f aca="false">IF($Y108="","",$Z108-$Y108)</f>
        <v/>
      </c>
      <c r="AB108" s="66" t="str">
        <f aca="false">IF($R108="","",IF($R108&lt;0,N(AB107)+1,0))</f>
        <v/>
      </c>
      <c r="AC108" s="66" t="str">
        <f aca="false">IF($R108="","",IF($R108&gt;0,N(AC107)+1,0))</f>
        <v/>
      </c>
    </row>
    <row r="109" customFormat="false" ht="15" hidden="false" customHeight="false" outlineLevel="0" collapsed="false">
      <c r="A109" s="51" t="str">
        <f aca="false">IF($K109="","",COUNT($K$4:$K109))</f>
        <v/>
      </c>
      <c r="B109" s="52"/>
      <c r="C109" s="53"/>
      <c r="D109" s="54"/>
      <c r="E109" s="54"/>
      <c r="F109" s="54"/>
      <c r="G109" s="54"/>
      <c r="H109" s="54"/>
      <c r="I109" s="55"/>
      <c r="J109" s="56"/>
      <c r="K109" s="57"/>
      <c r="L109" s="57"/>
      <c r="M109" s="57"/>
      <c r="N109" s="58"/>
      <c r="O109" s="57"/>
      <c r="P109" s="59" t="str">
        <f aca="false">IF(OR($K109="",$L109="",$N109=""),"",ABS($K109-$L109)*$N109)</f>
        <v/>
      </c>
      <c r="Q109" s="60" t="str">
        <f aca="false">IF(OR($O109="",$K109="",$N109=""),"",($O109-$K109)*$N109*IF($D109="Short",-1,1))</f>
        <v/>
      </c>
      <c r="R109" s="61" t="str">
        <f aca="false">IFERROR(IF($Q109="","",$Q109/$P109),"")</f>
        <v/>
      </c>
      <c r="S109" s="62" t="str">
        <f aca="false">IFERROR(IF(OR($M109="",$K109="",$L109=""),"",ABS($M109-$K109)/ABS($K109-$L109)),"")</f>
        <v/>
      </c>
      <c r="T109" s="63" t="str">
        <f aca="false">IFERROR(IF($P109="","",$P109/$I109),"")</f>
        <v/>
      </c>
      <c r="U109" s="54"/>
      <c r="V109" s="54"/>
      <c r="W109" s="64"/>
      <c r="X109" s="64"/>
      <c r="Y109" s="65" t="str">
        <f aca="false">IF($R109="","",SUM($R$4:$R109))</f>
        <v/>
      </c>
      <c r="Z109" s="65" t="str">
        <f aca="false">IF($Y109="","",MAX($Y$4:$Y109))</f>
        <v/>
      </c>
      <c r="AA109" s="65" t="str">
        <f aca="false">IF($Y109="","",$Z109-$Y109)</f>
        <v/>
      </c>
      <c r="AB109" s="66" t="str">
        <f aca="false">IF($R109="","",IF($R109&lt;0,N(AB108)+1,0))</f>
        <v/>
      </c>
      <c r="AC109" s="66" t="str">
        <f aca="false">IF($R109="","",IF($R109&gt;0,N(AC108)+1,0))</f>
        <v/>
      </c>
    </row>
    <row r="110" customFormat="false" ht="15" hidden="false" customHeight="false" outlineLevel="0" collapsed="false">
      <c r="A110" s="51" t="str">
        <f aca="false">IF($K110="","",COUNT($K$4:$K110))</f>
        <v/>
      </c>
      <c r="B110" s="52"/>
      <c r="C110" s="53"/>
      <c r="D110" s="54"/>
      <c r="E110" s="54"/>
      <c r="F110" s="54"/>
      <c r="G110" s="54"/>
      <c r="H110" s="54"/>
      <c r="I110" s="55"/>
      <c r="J110" s="56"/>
      <c r="K110" s="57"/>
      <c r="L110" s="57"/>
      <c r="M110" s="57"/>
      <c r="N110" s="58"/>
      <c r="O110" s="57"/>
      <c r="P110" s="59" t="str">
        <f aca="false">IF(OR($K110="",$L110="",$N110=""),"",ABS($K110-$L110)*$N110)</f>
        <v/>
      </c>
      <c r="Q110" s="60" t="str">
        <f aca="false">IF(OR($O110="",$K110="",$N110=""),"",($O110-$K110)*$N110*IF($D110="Short",-1,1))</f>
        <v/>
      </c>
      <c r="R110" s="61" t="str">
        <f aca="false">IFERROR(IF($Q110="","",$Q110/$P110),"")</f>
        <v/>
      </c>
      <c r="S110" s="62" t="str">
        <f aca="false">IFERROR(IF(OR($M110="",$K110="",$L110=""),"",ABS($M110-$K110)/ABS($K110-$L110)),"")</f>
        <v/>
      </c>
      <c r="T110" s="63" t="str">
        <f aca="false">IFERROR(IF($P110="","",$P110/$I110),"")</f>
        <v/>
      </c>
      <c r="U110" s="54"/>
      <c r="V110" s="54"/>
      <c r="W110" s="64"/>
      <c r="X110" s="64"/>
      <c r="Y110" s="65" t="str">
        <f aca="false">IF($R110="","",SUM($R$4:$R110))</f>
        <v/>
      </c>
      <c r="Z110" s="65" t="str">
        <f aca="false">IF($Y110="","",MAX($Y$4:$Y110))</f>
        <v/>
      </c>
      <c r="AA110" s="65" t="str">
        <f aca="false">IF($Y110="","",$Z110-$Y110)</f>
        <v/>
      </c>
      <c r="AB110" s="66" t="str">
        <f aca="false">IF($R110="","",IF($R110&lt;0,N(AB109)+1,0))</f>
        <v/>
      </c>
      <c r="AC110" s="66" t="str">
        <f aca="false">IF($R110="","",IF($R110&gt;0,N(AC109)+1,0))</f>
        <v/>
      </c>
    </row>
    <row r="111" customFormat="false" ht="15" hidden="false" customHeight="false" outlineLevel="0" collapsed="false">
      <c r="A111" s="51" t="str">
        <f aca="false">IF($K111="","",COUNT($K$4:$K111))</f>
        <v/>
      </c>
      <c r="B111" s="52"/>
      <c r="C111" s="53"/>
      <c r="D111" s="54"/>
      <c r="E111" s="54"/>
      <c r="F111" s="54"/>
      <c r="G111" s="54"/>
      <c r="H111" s="54"/>
      <c r="I111" s="55"/>
      <c r="J111" s="56"/>
      <c r="K111" s="57"/>
      <c r="L111" s="57"/>
      <c r="M111" s="57"/>
      <c r="N111" s="58"/>
      <c r="O111" s="57"/>
      <c r="P111" s="59" t="str">
        <f aca="false">IF(OR($K111="",$L111="",$N111=""),"",ABS($K111-$L111)*$N111)</f>
        <v/>
      </c>
      <c r="Q111" s="60" t="str">
        <f aca="false">IF(OR($O111="",$K111="",$N111=""),"",($O111-$K111)*$N111*IF($D111="Short",-1,1))</f>
        <v/>
      </c>
      <c r="R111" s="61" t="str">
        <f aca="false">IFERROR(IF($Q111="","",$Q111/$P111),"")</f>
        <v/>
      </c>
      <c r="S111" s="62" t="str">
        <f aca="false">IFERROR(IF(OR($M111="",$K111="",$L111=""),"",ABS($M111-$K111)/ABS($K111-$L111)),"")</f>
        <v/>
      </c>
      <c r="T111" s="63" t="str">
        <f aca="false">IFERROR(IF($P111="","",$P111/$I111),"")</f>
        <v/>
      </c>
      <c r="U111" s="54"/>
      <c r="V111" s="54"/>
      <c r="W111" s="64"/>
      <c r="X111" s="64"/>
      <c r="Y111" s="65" t="str">
        <f aca="false">IF($R111="","",SUM($R$4:$R111))</f>
        <v/>
      </c>
      <c r="Z111" s="65" t="str">
        <f aca="false">IF($Y111="","",MAX($Y$4:$Y111))</f>
        <v/>
      </c>
      <c r="AA111" s="65" t="str">
        <f aca="false">IF($Y111="","",$Z111-$Y111)</f>
        <v/>
      </c>
      <c r="AB111" s="66" t="str">
        <f aca="false">IF($R111="","",IF($R111&lt;0,N(AB110)+1,0))</f>
        <v/>
      </c>
      <c r="AC111" s="66" t="str">
        <f aca="false">IF($R111="","",IF($R111&gt;0,N(AC110)+1,0))</f>
        <v/>
      </c>
    </row>
    <row r="112" customFormat="false" ht="15" hidden="false" customHeight="false" outlineLevel="0" collapsed="false">
      <c r="A112" s="51" t="str">
        <f aca="false">IF($K112="","",COUNT($K$4:$K112))</f>
        <v/>
      </c>
      <c r="B112" s="52"/>
      <c r="C112" s="53"/>
      <c r="D112" s="54"/>
      <c r="E112" s="54"/>
      <c r="F112" s="54"/>
      <c r="G112" s="54"/>
      <c r="H112" s="54"/>
      <c r="I112" s="55"/>
      <c r="J112" s="56"/>
      <c r="K112" s="57"/>
      <c r="L112" s="57"/>
      <c r="M112" s="57"/>
      <c r="N112" s="58"/>
      <c r="O112" s="57"/>
      <c r="P112" s="59" t="str">
        <f aca="false">IF(OR($K112="",$L112="",$N112=""),"",ABS($K112-$L112)*$N112)</f>
        <v/>
      </c>
      <c r="Q112" s="60" t="str">
        <f aca="false">IF(OR($O112="",$K112="",$N112=""),"",($O112-$K112)*$N112*IF($D112="Short",-1,1))</f>
        <v/>
      </c>
      <c r="R112" s="61" t="str">
        <f aca="false">IFERROR(IF($Q112="","",$Q112/$P112),"")</f>
        <v/>
      </c>
      <c r="S112" s="62" t="str">
        <f aca="false">IFERROR(IF(OR($M112="",$K112="",$L112=""),"",ABS($M112-$K112)/ABS($K112-$L112)),"")</f>
        <v/>
      </c>
      <c r="T112" s="63" t="str">
        <f aca="false">IFERROR(IF($P112="","",$P112/$I112),"")</f>
        <v/>
      </c>
      <c r="U112" s="54"/>
      <c r="V112" s="54"/>
      <c r="W112" s="64"/>
      <c r="X112" s="64"/>
      <c r="Y112" s="65" t="str">
        <f aca="false">IF($R112="","",SUM($R$4:$R112))</f>
        <v/>
      </c>
      <c r="Z112" s="65" t="str">
        <f aca="false">IF($Y112="","",MAX($Y$4:$Y112))</f>
        <v/>
      </c>
      <c r="AA112" s="65" t="str">
        <f aca="false">IF($Y112="","",$Z112-$Y112)</f>
        <v/>
      </c>
      <c r="AB112" s="66" t="str">
        <f aca="false">IF($R112="","",IF($R112&lt;0,N(AB111)+1,0))</f>
        <v/>
      </c>
      <c r="AC112" s="66" t="str">
        <f aca="false">IF($R112="","",IF($R112&gt;0,N(AC111)+1,0))</f>
        <v/>
      </c>
    </row>
    <row r="113" customFormat="false" ht="15" hidden="false" customHeight="false" outlineLevel="0" collapsed="false">
      <c r="A113" s="51" t="str">
        <f aca="false">IF($K113="","",COUNT($K$4:$K113))</f>
        <v/>
      </c>
      <c r="B113" s="52"/>
      <c r="C113" s="53"/>
      <c r="D113" s="54"/>
      <c r="E113" s="54"/>
      <c r="F113" s="54"/>
      <c r="G113" s="54"/>
      <c r="H113" s="54"/>
      <c r="I113" s="55"/>
      <c r="J113" s="56"/>
      <c r="K113" s="57"/>
      <c r="L113" s="57"/>
      <c r="M113" s="57"/>
      <c r="N113" s="58"/>
      <c r="O113" s="57"/>
      <c r="P113" s="59" t="str">
        <f aca="false">IF(OR($K113="",$L113="",$N113=""),"",ABS($K113-$L113)*$N113)</f>
        <v/>
      </c>
      <c r="Q113" s="60" t="str">
        <f aca="false">IF(OR($O113="",$K113="",$N113=""),"",($O113-$K113)*$N113*IF($D113="Short",-1,1))</f>
        <v/>
      </c>
      <c r="R113" s="61" t="str">
        <f aca="false">IFERROR(IF($Q113="","",$Q113/$P113),"")</f>
        <v/>
      </c>
      <c r="S113" s="62" t="str">
        <f aca="false">IFERROR(IF(OR($M113="",$K113="",$L113=""),"",ABS($M113-$K113)/ABS($K113-$L113)),"")</f>
        <v/>
      </c>
      <c r="T113" s="63" t="str">
        <f aca="false">IFERROR(IF($P113="","",$P113/$I113),"")</f>
        <v/>
      </c>
      <c r="U113" s="54"/>
      <c r="V113" s="54"/>
      <c r="W113" s="64"/>
      <c r="X113" s="64"/>
      <c r="Y113" s="65" t="str">
        <f aca="false">IF($R113="","",SUM($R$4:$R113))</f>
        <v/>
      </c>
      <c r="Z113" s="65" t="str">
        <f aca="false">IF($Y113="","",MAX($Y$4:$Y113))</f>
        <v/>
      </c>
      <c r="AA113" s="65" t="str">
        <f aca="false">IF($Y113="","",$Z113-$Y113)</f>
        <v/>
      </c>
      <c r="AB113" s="66" t="str">
        <f aca="false">IF($R113="","",IF($R113&lt;0,N(AB112)+1,0))</f>
        <v/>
      </c>
      <c r="AC113" s="66" t="str">
        <f aca="false">IF($R113="","",IF($R113&gt;0,N(AC112)+1,0))</f>
        <v/>
      </c>
    </row>
    <row r="114" customFormat="false" ht="15" hidden="false" customHeight="false" outlineLevel="0" collapsed="false">
      <c r="A114" s="51" t="str">
        <f aca="false">IF($K114="","",COUNT($K$4:$K114))</f>
        <v/>
      </c>
      <c r="B114" s="52"/>
      <c r="C114" s="53"/>
      <c r="D114" s="54"/>
      <c r="E114" s="54"/>
      <c r="F114" s="54"/>
      <c r="G114" s="54"/>
      <c r="H114" s="54"/>
      <c r="I114" s="55"/>
      <c r="J114" s="56"/>
      <c r="K114" s="57"/>
      <c r="L114" s="57"/>
      <c r="M114" s="57"/>
      <c r="N114" s="58"/>
      <c r="O114" s="57"/>
      <c r="P114" s="59" t="str">
        <f aca="false">IF(OR($K114="",$L114="",$N114=""),"",ABS($K114-$L114)*$N114)</f>
        <v/>
      </c>
      <c r="Q114" s="60" t="str">
        <f aca="false">IF(OR($O114="",$K114="",$N114=""),"",($O114-$K114)*$N114*IF($D114="Short",-1,1))</f>
        <v/>
      </c>
      <c r="R114" s="61" t="str">
        <f aca="false">IFERROR(IF($Q114="","",$Q114/$P114),"")</f>
        <v/>
      </c>
      <c r="S114" s="62" t="str">
        <f aca="false">IFERROR(IF(OR($M114="",$K114="",$L114=""),"",ABS($M114-$K114)/ABS($K114-$L114)),"")</f>
        <v/>
      </c>
      <c r="T114" s="63" t="str">
        <f aca="false">IFERROR(IF($P114="","",$P114/$I114),"")</f>
        <v/>
      </c>
      <c r="U114" s="54"/>
      <c r="V114" s="54"/>
      <c r="W114" s="64"/>
      <c r="X114" s="64"/>
      <c r="Y114" s="65" t="str">
        <f aca="false">IF($R114="","",SUM($R$4:$R114))</f>
        <v/>
      </c>
      <c r="Z114" s="65" t="str">
        <f aca="false">IF($Y114="","",MAX($Y$4:$Y114))</f>
        <v/>
      </c>
      <c r="AA114" s="65" t="str">
        <f aca="false">IF($Y114="","",$Z114-$Y114)</f>
        <v/>
      </c>
      <c r="AB114" s="66" t="str">
        <f aca="false">IF($R114="","",IF($R114&lt;0,N(AB113)+1,0))</f>
        <v/>
      </c>
      <c r="AC114" s="66" t="str">
        <f aca="false">IF($R114="","",IF($R114&gt;0,N(AC113)+1,0))</f>
        <v/>
      </c>
    </row>
    <row r="115" customFormat="false" ht="15" hidden="false" customHeight="false" outlineLevel="0" collapsed="false">
      <c r="A115" s="51" t="str">
        <f aca="false">IF($K115="","",COUNT($K$4:$K115))</f>
        <v/>
      </c>
      <c r="B115" s="52"/>
      <c r="C115" s="53"/>
      <c r="D115" s="54"/>
      <c r="E115" s="54"/>
      <c r="F115" s="54"/>
      <c r="G115" s="54"/>
      <c r="H115" s="54"/>
      <c r="I115" s="55"/>
      <c r="J115" s="56"/>
      <c r="K115" s="57"/>
      <c r="L115" s="57"/>
      <c r="M115" s="57"/>
      <c r="N115" s="58"/>
      <c r="O115" s="57"/>
      <c r="P115" s="59" t="str">
        <f aca="false">IF(OR($K115="",$L115="",$N115=""),"",ABS($K115-$L115)*$N115)</f>
        <v/>
      </c>
      <c r="Q115" s="60" t="str">
        <f aca="false">IF(OR($O115="",$K115="",$N115=""),"",($O115-$K115)*$N115*IF($D115="Short",-1,1))</f>
        <v/>
      </c>
      <c r="R115" s="61" t="str">
        <f aca="false">IFERROR(IF($Q115="","",$Q115/$P115),"")</f>
        <v/>
      </c>
      <c r="S115" s="62" t="str">
        <f aca="false">IFERROR(IF(OR($M115="",$K115="",$L115=""),"",ABS($M115-$K115)/ABS($K115-$L115)),"")</f>
        <v/>
      </c>
      <c r="T115" s="63" t="str">
        <f aca="false">IFERROR(IF($P115="","",$P115/$I115),"")</f>
        <v/>
      </c>
      <c r="U115" s="54"/>
      <c r="V115" s="54"/>
      <c r="W115" s="64"/>
      <c r="X115" s="64"/>
      <c r="Y115" s="65" t="str">
        <f aca="false">IF($R115="","",SUM($R$4:$R115))</f>
        <v/>
      </c>
      <c r="Z115" s="65" t="str">
        <f aca="false">IF($Y115="","",MAX($Y$4:$Y115))</f>
        <v/>
      </c>
      <c r="AA115" s="65" t="str">
        <f aca="false">IF($Y115="","",$Z115-$Y115)</f>
        <v/>
      </c>
      <c r="AB115" s="66" t="str">
        <f aca="false">IF($R115="","",IF($R115&lt;0,N(AB114)+1,0))</f>
        <v/>
      </c>
      <c r="AC115" s="66" t="str">
        <f aca="false">IF($R115="","",IF($R115&gt;0,N(AC114)+1,0))</f>
        <v/>
      </c>
    </row>
    <row r="116" customFormat="false" ht="15" hidden="false" customHeight="false" outlineLevel="0" collapsed="false">
      <c r="A116" s="51" t="str">
        <f aca="false">IF($K116="","",COUNT($K$4:$K116))</f>
        <v/>
      </c>
      <c r="B116" s="52"/>
      <c r="C116" s="53"/>
      <c r="D116" s="54"/>
      <c r="E116" s="54"/>
      <c r="F116" s="54"/>
      <c r="G116" s="54"/>
      <c r="H116" s="54"/>
      <c r="I116" s="55"/>
      <c r="J116" s="56"/>
      <c r="K116" s="57"/>
      <c r="L116" s="57"/>
      <c r="M116" s="57"/>
      <c r="N116" s="58"/>
      <c r="O116" s="57"/>
      <c r="P116" s="59" t="str">
        <f aca="false">IF(OR($K116="",$L116="",$N116=""),"",ABS($K116-$L116)*$N116)</f>
        <v/>
      </c>
      <c r="Q116" s="60" t="str">
        <f aca="false">IF(OR($O116="",$K116="",$N116=""),"",($O116-$K116)*$N116*IF($D116="Short",-1,1))</f>
        <v/>
      </c>
      <c r="R116" s="61" t="str">
        <f aca="false">IFERROR(IF($Q116="","",$Q116/$P116),"")</f>
        <v/>
      </c>
      <c r="S116" s="62" t="str">
        <f aca="false">IFERROR(IF(OR($M116="",$K116="",$L116=""),"",ABS($M116-$K116)/ABS($K116-$L116)),"")</f>
        <v/>
      </c>
      <c r="T116" s="63" t="str">
        <f aca="false">IFERROR(IF($P116="","",$P116/$I116),"")</f>
        <v/>
      </c>
      <c r="U116" s="54"/>
      <c r="V116" s="54"/>
      <c r="W116" s="64"/>
      <c r="X116" s="64"/>
      <c r="Y116" s="65" t="str">
        <f aca="false">IF($R116="","",SUM($R$4:$R116))</f>
        <v/>
      </c>
      <c r="Z116" s="65" t="str">
        <f aca="false">IF($Y116="","",MAX($Y$4:$Y116))</f>
        <v/>
      </c>
      <c r="AA116" s="65" t="str">
        <f aca="false">IF($Y116="","",$Z116-$Y116)</f>
        <v/>
      </c>
      <c r="AB116" s="66" t="str">
        <f aca="false">IF($R116="","",IF($R116&lt;0,N(AB115)+1,0))</f>
        <v/>
      </c>
      <c r="AC116" s="66" t="str">
        <f aca="false">IF($R116="","",IF($R116&gt;0,N(AC115)+1,0))</f>
        <v/>
      </c>
    </row>
    <row r="117" customFormat="false" ht="15" hidden="false" customHeight="false" outlineLevel="0" collapsed="false">
      <c r="A117" s="51" t="str">
        <f aca="false">IF($K117="","",COUNT($K$4:$K117))</f>
        <v/>
      </c>
      <c r="B117" s="52"/>
      <c r="C117" s="53"/>
      <c r="D117" s="54"/>
      <c r="E117" s="54"/>
      <c r="F117" s="54"/>
      <c r="G117" s="54"/>
      <c r="H117" s="54"/>
      <c r="I117" s="55"/>
      <c r="J117" s="56"/>
      <c r="K117" s="57"/>
      <c r="L117" s="57"/>
      <c r="M117" s="57"/>
      <c r="N117" s="58"/>
      <c r="O117" s="57"/>
      <c r="P117" s="59" t="str">
        <f aca="false">IF(OR($K117="",$L117="",$N117=""),"",ABS($K117-$L117)*$N117)</f>
        <v/>
      </c>
      <c r="Q117" s="60" t="str">
        <f aca="false">IF(OR($O117="",$K117="",$N117=""),"",($O117-$K117)*$N117*IF($D117="Short",-1,1))</f>
        <v/>
      </c>
      <c r="R117" s="61" t="str">
        <f aca="false">IFERROR(IF($Q117="","",$Q117/$P117),"")</f>
        <v/>
      </c>
      <c r="S117" s="62" t="str">
        <f aca="false">IFERROR(IF(OR($M117="",$K117="",$L117=""),"",ABS($M117-$K117)/ABS($K117-$L117)),"")</f>
        <v/>
      </c>
      <c r="T117" s="63" t="str">
        <f aca="false">IFERROR(IF($P117="","",$P117/$I117),"")</f>
        <v/>
      </c>
      <c r="U117" s="54"/>
      <c r="V117" s="54"/>
      <c r="W117" s="64"/>
      <c r="X117" s="64"/>
      <c r="Y117" s="65" t="str">
        <f aca="false">IF($R117="","",SUM($R$4:$R117))</f>
        <v/>
      </c>
      <c r="Z117" s="65" t="str">
        <f aca="false">IF($Y117="","",MAX($Y$4:$Y117))</f>
        <v/>
      </c>
      <c r="AA117" s="65" t="str">
        <f aca="false">IF($Y117="","",$Z117-$Y117)</f>
        <v/>
      </c>
      <c r="AB117" s="66" t="str">
        <f aca="false">IF($R117="","",IF($R117&lt;0,N(AB116)+1,0))</f>
        <v/>
      </c>
      <c r="AC117" s="66" t="str">
        <f aca="false">IF($R117="","",IF($R117&gt;0,N(AC116)+1,0))</f>
        <v/>
      </c>
    </row>
    <row r="118" customFormat="false" ht="15" hidden="false" customHeight="false" outlineLevel="0" collapsed="false">
      <c r="A118" s="51" t="str">
        <f aca="false">IF($K118="","",COUNT($K$4:$K118))</f>
        <v/>
      </c>
      <c r="B118" s="52"/>
      <c r="C118" s="53"/>
      <c r="D118" s="54"/>
      <c r="E118" s="54"/>
      <c r="F118" s="54"/>
      <c r="G118" s="54"/>
      <c r="H118" s="54"/>
      <c r="I118" s="55"/>
      <c r="J118" s="56"/>
      <c r="K118" s="57"/>
      <c r="L118" s="57"/>
      <c r="M118" s="57"/>
      <c r="N118" s="58"/>
      <c r="O118" s="57"/>
      <c r="P118" s="59" t="str">
        <f aca="false">IF(OR($K118="",$L118="",$N118=""),"",ABS($K118-$L118)*$N118)</f>
        <v/>
      </c>
      <c r="Q118" s="60" t="str">
        <f aca="false">IF(OR($O118="",$K118="",$N118=""),"",($O118-$K118)*$N118*IF($D118="Short",-1,1))</f>
        <v/>
      </c>
      <c r="R118" s="61" t="str">
        <f aca="false">IFERROR(IF($Q118="","",$Q118/$P118),"")</f>
        <v/>
      </c>
      <c r="S118" s="62" t="str">
        <f aca="false">IFERROR(IF(OR($M118="",$K118="",$L118=""),"",ABS($M118-$K118)/ABS($K118-$L118)),"")</f>
        <v/>
      </c>
      <c r="T118" s="63" t="str">
        <f aca="false">IFERROR(IF($P118="","",$P118/$I118),"")</f>
        <v/>
      </c>
      <c r="U118" s="54"/>
      <c r="V118" s="54"/>
      <c r="W118" s="64"/>
      <c r="X118" s="64"/>
      <c r="Y118" s="65" t="str">
        <f aca="false">IF($R118="","",SUM($R$4:$R118))</f>
        <v/>
      </c>
      <c r="Z118" s="65" t="str">
        <f aca="false">IF($Y118="","",MAX($Y$4:$Y118))</f>
        <v/>
      </c>
      <c r="AA118" s="65" t="str">
        <f aca="false">IF($Y118="","",$Z118-$Y118)</f>
        <v/>
      </c>
      <c r="AB118" s="66" t="str">
        <f aca="false">IF($R118="","",IF($R118&lt;0,N(AB117)+1,0))</f>
        <v/>
      </c>
      <c r="AC118" s="66" t="str">
        <f aca="false">IF($R118="","",IF($R118&gt;0,N(AC117)+1,0))</f>
        <v/>
      </c>
    </row>
    <row r="119" customFormat="false" ht="15" hidden="false" customHeight="false" outlineLevel="0" collapsed="false">
      <c r="A119" s="51" t="str">
        <f aca="false">IF($K119="","",COUNT($K$4:$K119))</f>
        <v/>
      </c>
      <c r="B119" s="52"/>
      <c r="C119" s="53"/>
      <c r="D119" s="54"/>
      <c r="E119" s="54"/>
      <c r="F119" s="54"/>
      <c r="G119" s="54"/>
      <c r="H119" s="54"/>
      <c r="I119" s="55"/>
      <c r="J119" s="56"/>
      <c r="K119" s="57"/>
      <c r="L119" s="57"/>
      <c r="M119" s="57"/>
      <c r="N119" s="58"/>
      <c r="O119" s="57"/>
      <c r="P119" s="59" t="str">
        <f aca="false">IF(OR($K119="",$L119="",$N119=""),"",ABS($K119-$L119)*$N119)</f>
        <v/>
      </c>
      <c r="Q119" s="60" t="str">
        <f aca="false">IF(OR($O119="",$K119="",$N119=""),"",($O119-$K119)*$N119*IF($D119="Short",-1,1))</f>
        <v/>
      </c>
      <c r="R119" s="61" t="str">
        <f aca="false">IFERROR(IF($Q119="","",$Q119/$P119),"")</f>
        <v/>
      </c>
      <c r="S119" s="62" t="str">
        <f aca="false">IFERROR(IF(OR($M119="",$K119="",$L119=""),"",ABS($M119-$K119)/ABS($K119-$L119)),"")</f>
        <v/>
      </c>
      <c r="T119" s="63" t="str">
        <f aca="false">IFERROR(IF($P119="","",$P119/$I119),"")</f>
        <v/>
      </c>
      <c r="U119" s="54"/>
      <c r="V119" s="54"/>
      <c r="W119" s="64"/>
      <c r="X119" s="64"/>
      <c r="Y119" s="65" t="str">
        <f aca="false">IF($R119="","",SUM($R$4:$R119))</f>
        <v/>
      </c>
      <c r="Z119" s="65" t="str">
        <f aca="false">IF($Y119="","",MAX($Y$4:$Y119))</f>
        <v/>
      </c>
      <c r="AA119" s="65" t="str">
        <f aca="false">IF($Y119="","",$Z119-$Y119)</f>
        <v/>
      </c>
      <c r="AB119" s="66" t="str">
        <f aca="false">IF($R119="","",IF($R119&lt;0,N(AB118)+1,0))</f>
        <v/>
      </c>
      <c r="AC119" s="66" t="str">
        <f aca="false">IF($R119="","",IF($R119&gt;0,N(AC118)+1,0))</f>
        <v/>
      </c>
    </row>
    <row r="120" customFormat="false" ht="15" hidden="false" customHeight="false" outlineLevel="0" collapsed="false">
      <c r="A120" s="51" t="str">
        <f aca="false">IF($K120="","",COUNT($K$4:$K120))</f>
        <v/>
      </c>
      <c r="B120" s="52"/>
      <c r="C120" s="53"/>
      <c r="D120" s="54"/>
      <c r="E120" s="54"/>
      <c r="F120" s="54"/>
      <c r="G120" s="54"/>
      <c r="H120" s="54"/>
      <c r="I120" s="55"/>
      <c r="J120" s="56"/>
      <c r="K120" s="57"/>
      <c r="L120" s="57"/>
      <c r="M120" s="57"/>
      <c r="N120" s="58"/>
      <c r="O120" s="57"/>
      <c r="P120" s="59" t="str">
        <f aca="false">IF(OR($K120="",$L120="",$N120=""),"",ABS($K120-$L120)*$N120)</f>
        <v/>
      </c>
      <c r="Q120" s="60" t="str">
        <f aca="false">IF(OR($O120="",$K120="",$N120=""),"",($O120-$K120)*$N120*IF($D120="Short",-1,1))</f>
        <v/>
      </c>
      <c r="R120" s="61" t="str">
        <f aca="false">IFERROR(IF($Q120="","",$Q120/$P120),"")</f>
        <v/>
      </c>
      <c r="S120" s="62" t="str">
        <f aca="false">IFERROR(IF(OR($M120="",$K120="",$L120=""),"",ABS($M120-$K120)/ABS($K120-$L120)),"")</f>
        <v/>
      </c>
      <c r="T120" s="63" t="str">
        <f aca="false">IFERROR(IF($P120="","",$P120/$I120),"")</f>
        <v/>
      </c>
      <c r="U120" s="54"/>
      <c r="V120" s="54"/>
      <c r="W120" s="64"/>
      <c r="X120" s="64"/>
      <c r="Y120" s="65" t="str">
        <f aca="false">IF($R120="","",SUM($R$4:$R120))</f>
        <v/>
      </c>
      <c r="Z120" s="65" t="str">
        <f aca="false">IF($Y120="","",MAX($Y$4:$Y120))</f>
        <v/>
      </c>
      <c r="AA120" s="65" t="str">
        <f aca="false">IF($Y120="","",$Z120-$Y120)</f>
        <v/>
      </c>
      <c r="AB120" s="66" t="str">
        <f aca="false">IF($R120="","",IF($R120&lt;0,N(AB119)+1,0))</f>
        <v/>
      </c>
      <c r="AC120" s="66" t="str">
        <f aca="false">IF($R120="","",IF($R120&gt;0,N(AC119)+1,0))</f>
        <v/>
      </c>
    </row>
    <row r="121" customFormat="false" ht="15" hidden="false" customHeight="false" outlineLevel="0" collapsed="false">
      <c r="A121" s="51" t="str">
        <f aca="false">IF($K121="","",COUNT($K$4:$K121))</f>
        <v/>
      </c>
      <c r="B121" s="52"/>
      <c r="C121" s="53"/>
      <c r="D121" s="54"/>
      <c r="E121" s="54"/>
      <c r="F121" s="54"/>
      <c r="G121" s="54"/>
      <c r="H121" s="54"/>
      <c r="I121" s="55"/>
      <c r="J121" s="56"/>
      <c r="K121" s="57"/>
      <c r="L121" s="57"/>
      <c r="M121" s="57"/>
      <c r="N121" s="58"/>
      <c r="O121" s="57"/>
      <c r="P121" s="59" t="str">
        <f aca="false">IF(OR($K121="",$L121="",$N121=""),"",ABS($K121-$L121)*$N121)</f>
        <v/>
      </c>
      <c r="Q121" s="60" t="str">
        <f aca="false">IF(OR($O121="",$K121="",$N121=""),"",($O121-$K121)*$N121*IF($D121="Short",-1,1))</f>
        <v/>
      </c>
      <c r="R121" s="61" t="str">
        <f aca="false">IFERROR(IF($Q121="","",$Q121/$P121),"")</f>
        <v/>
      </c>
      <c r="S121" s="62" t="str">
        <f aca="false">IFERROR(IF(OR($M121="",$K121="",$L121=""),"",ABS($M121-$K121)/ABS($K121-$L121)),"")</f>
        <v/>
      </c>
      <c r="T121" s="63" t="str">
        <f aca="false">IFERROR(IF($P121="","",$P121/$I121),"")</f>
        <v/>
      </c>
      <c r="U121" s="54"/>
      <c r="V121" s="54"/>
      <c r="W121" s="64"/>
      <c r="X121" s="64"/>
      <c r="Y121" s="65" t="str">
        <f aca="false">IF($R121="","",SUM($R$4:$R121))</f>
        <v/>
      </c>
      <c r="Z121" s="65" t="str">
        <f aca="false">IF($Y121="","",MAX($Y$4:$Y121))</f>
        <v/>
      </c>
      <c r="AA121" s="65" t="str">
        <f aca="false">IF($Y121="","",$Z121-$Y121)</f>
        <v/>
      </c>
      <c r="AB121" s="66" t="str">
        <f aca="false">IF($R121="","",IF($R121&lt;0,N(AB120)+1,0))</f>
        <v/>
      </c>
      <c r="AC121" s="66" t="str">
        <f aca="false">IF($R121="","",IF($R121&gt;0,N(AC120)+1,0))</f>
        <v/>
      </c>
    </row>
    <row r="122" customFormat="false" ht="15" hidden="false" customHeight="false" outlineLevel="0" collapsed="false">
      <c r="A122" s="51" t="str">
        <f aca="false">IF($K122="","",COUNT($K$4:$K122))</f>
        <v/>
      </c>
      <c r="B122" s="52"/>
      <c r="C122" s="53"/>
      <c r="D122" s="54"/>
      <c r="E122" s="54"/>
      <c r="F122" s="54"/>
      <c r="G122" s="54"/>
      <c r="H122" s="54"/>
      <c r="I122" s="55"/>
      <c r="J122" s="56"/>
      <c r="K122" s="57"/>
      <c r="L122" s="57"/>
      <c r="M122" s="57"/>
      <c r="N122" s="58"/>
      <c r="O122" s="57"/>
      <c r="P122" s="59" t="str">
        <f aca="false">IF(OR($K122="",$L122="",$N122=""),"",ABS($K122-$L122)*$N122)</f>
        <v/>
      </c>
      <c r="Q122" s="60" t="str">
        <f aca="false">IF(OR($O122="",$K122="",$N122=""),"",($O122-$K122)*$N122*IF($D122="Short",-1,1))</f>
        <v/>
      </c>
      <c r="R122" s="61" t="str">
        <f aca="false">IFERROR(IF($Q122="","",$Q122/$P122),"")</f>
        <v/>
      </c>
      <c r="S122" s="62" t="str">
        <f aca="false">IFERROR(IF(OR($M122="",$K122="",$L122=""),"",ABS($M122-$K122)/ABS($K122-$L122)),"")</f>
        <v/>
      </c>
      <c r="T122" s="63" t="str">
        <f aca="false">IFERROR(IF($P122="","",$P122/$I122),"")</f>
        <v/>
      </c>
      <c r="U122" s="54"/>
      <c r="V122" s="54"/>
      <c r="W122" s="64"/>
      <c r="X122" s="64"/>
      <c r="Y122" s="65" t="str">
        <f aca="false">IF($R122="","",SUM($R$4:$R122))</f>
        <v/>
      </c>
      <c r="Z122" s="65" t="str">
        <f aca="false">IF($Y122="","",MAX($Y$4:$Y122))</f>
        <v/>
      </c>
      <c r="AA122" s="65" t="str">
        <f aca="false">IF($Y122="","",$Z122-$Y122)</f>
        <v/>
      </c>
      <c r="AB122" s="66" t="str">
        <f aca="false">IF($R122="","",IF($R122&lt;0,N(AB121)+1,0))</f>
        <v/>
      </c>
      <c r="AC122" s="66" t="str">
        <f aca="false">IF($R122="","",IF($R122&gt;0,N(AC121)+1,0))</f>
        <v/>
      </c>
    </row>
    <row r="123" customFormat="false" ht="15" hidden="false" customHeight="false" outlineLevel="0" collapsed="false">
      <c r="A123" s="51" t="str">
        <f aca="false">IF($K123="","",COUNT($K$4:$K123))</f>
        <v/>
      </c>
      <c r="B123" s="52"/>
      <c r="C123" s="53"/>
      <c r="D123" s="54"/>
      <c r="E123" s="54"/>
      <c r="F123" s="54"/>
      <c r="G123" s="54"/>
      <c r="H123" s="54"/>
      <c r="I123" s="55"/>
      <c r="J123" s="56"/>
      <c r="K123" s="57"/>
      <c r="L123" s="57"/>
      <c r="M123" s="57"/>
      <c r="N123" s="58"/>
      <c r="O123" s="57"/>
      <c r="P123" s="59" t="str">
        <f aca="false">IF(OR($K123="",$L123="",$N123=""),"",ABS($K123-$L123)*$N123)</f>
        <v/>
      </c>
      <c r="Q123" s="60" t="str">
        <f aca="false">IF(OR($O123="",$K123="",$N123=""),"",($O123-$K123)*$N123*IF($D123="Short",-1,1))</f>
        <v/>
      </c>
      <c r="R123" s="61" t="str">
        <f aca="false">IFERROR(IF($Q123="","",$Q123/$P123),"")</f>
        <v/>
      </c>
      <c r="S123" s="62" t="str">
        <f aca="false">IFERROR(IF(OR($M123="",$K123="",$L123=""),"",ABS($M123-$K123)/ABS($K123-$L123)),"")</f>
        <v/>
      </c>
      <c r="T123" s="63" t="str">
        <f aca="false">IFERROR(IF($P123="","",$P123/$I123),"")</f>
        <v/>
      </c>
      <c r="U123" s="54"/>
      <c r="V123" s="54"/>
      <c r="W123" s="64"/>
      <c r="X123" s="64"/>
      <c r="Y123" s="65" t="str">
        <f aca="false">IF($R123="","",SUM($R$4:$R123))</f>
        <v/>
      </c>
      <c r="Z123" s="65" t="str">
        <f aca="false">IF($Y123="","",MAX($Y$4:$Y123))</f>
        <v/>
      </c>
      <c r="AA123" s="65" t="str">
        <f aca="false">IF($Y123="","",$Z123-$Y123)</f>
        <v/>
      </c>
      <c r="AB123" s="66" t="str">
        <f aca="false">IF($R123="","",IF($R123&lt;0,N(AB122)+1,0))</f>
        <v/>
      </c>
      <c r="AC123" s="66" t="str">
        <f aca="false">IF($R123="","",IF($R123&gt;0,N(AC122)+1,0))</f>
        <v/>
      </c>
    </row>
    <row r="124" customFormat="false" ht="15" hidden="false" customHeight="false" outlineLevel="0" collapsed="false">
      <c r="A124" s="51" t="str">
        <f aca="false">IF($K124="","",COUNT($K$4:$K124))</f>
        <v/>
      </c>
      <c r="B124" s="52"/>
      <c r="C124" s="53"/>
      <c r="D124" s="54"/>
      <c r="E124" s="54"/>
      <c r="F124" s="54"/>
      <c r="G124" s="54"/>
      <c r="H124" s="54"/>
      <c r="I124" s="55"/>
      <c r="J124" s="56"/>
      <c r="K124" s="57"/>
      <c r="L124" s="57"/>
      <c r="M124" s="57"/>
      <c r="N124" s="58"/>
      <c r="O124" s="57"/>
      <c r="P124" s="59" t="str">
        <f aca="false">IF(OR($K124="",$L124="",$N124=""),"",ABS($K124-$L124)*$N124)</f>
        <v/>
      </c>
      <c r="Q124" s="60" t="str">
        <f aca="false">IF(OR($O124="",$K124="",$N124=""),"",($O124-$K124)*$N124*IF($D124="Short",-1,1))</f>
        <v/>
      </c>
      <c r="R124" s="61" t="str">
        <f aca="false">IFERROR(IF($Q124="","",$Q124/$P124),"")</f>
        <v/>
      </c>
      <c r="S124" s="62" t="str">
        <f aca="false">IFERROR(IF(OR($M124="",$K124="",$L124=""),"",ABS($M124-$K124)/ABS($K124-$L124)),"")</f>
        <v/>
      </c>
      <c r="T124" s="63" t="str">
        <f aca="false">IFERROR(IF($P124="","",$P124/$I124),"")</f>
        <v/>
      </c>
      <c r="U124" s="54"/>
      <c r="V124" s="54"/>
      <c r="W124" s="64"/>
      <c r="X124" s="64"/>
      <c r="Y124" s="65" t="str">
        <f aca="false">IF($R124="","",SUM($R$4:$R124))</f>
        <v/>
      </c>
      <c r="Z124" s="65" t="str">
        <f aca="false">IF($Y124="","",MAX($Y$4:$Y124))</f>
        <v/>
      </c>
      <c r="AA124" s="65" t="str">
        <f aca="false">IF($Y124="","",$Z124-$Y124)</f>
        <v/>
      </c>
      <c r="AB124" s="66" t="str">
        <f aca="false">IF($R124="","",IF($R124&lt;0,N(AB123)+1,0))</f>
        <v/>
      </c>
      <c r="AC124" s="66" t="str">
        <f aca="false">IF($R124="","",IF($R124&gt;0,N(AC123)+1,0))</f>
        <v/>
      </c>
    </row>
    <row r="125" customFormat="false" ht="15" hidden="false" customHeight="false" outlineLevel="0" collapsed="false">
      <c r="A125" s="51" t="str">
        <f aca="false">IF($K125="","",COUNT($K$4:$K125))</f>
        <v/>
      </c>
      <c r="B125" s="52"/>
      <c r="C125" s="53"/>
      <c r="D125" s="54"/>
      <c r="E125" s="54"/>
      <c r="F125" s="54"/>
      <c r="G125" s="54"/>
      <c r="H125" s="54"/>
      <c r="I125" s="55"/>
      <c r="J125" s="56"/>
      <c r="K125" s="57"/>
      <c r="L125" s="57"/>
      <c r="M125" s="57"/>
      <c r="N125" s="58"/>
      <c r="O125" s="57"/>
      <c r="P125" s="59" t="str">
        <f aca="false">IF(OR($K125="",$L125="",$N125=""),"",ABS($K125-$L125)*$N125)</f>
        <v/>
      </c>
      <c r="Q125" s="60" t="str">
        <f aca="false">IF(OR($O125="",$K125="",$N125=""),"",($O125-$K125)*$N125*IF($D125="Short",-1,1))</f>
        <v/>
      </c>
      <c r="R125" s="61" t="str">
        <f aca="false">IFERROR(IF($Q125="","",$Q125/$P125),"")</f>
        <v/>
      </c>
      <c r="S125" s="62" t="str">
        <f aca="false">IFERROR(IF(OR($M125="",$K125="",$L125=""),"",ABS($M125-$K125)/ABS($K125-$L125)),"")</f>
        <v/>
      </c>
      <c r="T125" s="63" t="str">
        <f aca="false">IFERROR(IF($P125="","",$P125/$I125),"")</f>
        <v/>
      </c>
      <c r="U125" s="54"/>
      <c r="V125" s="54"/>
      <c r="W125" s="64"/>
      <c r="X125" s="64"/>
      <c r="Y125" s="65" t="str">
        <f aca="false">IF($R125="","",SUM($R$4:$R125))</f>
        <v/>
      </c>
      <c r="Z125" s="65" t="str">
        <f aca="false">IF($Y125="","",MAX($Y$4:$Y125))</f>
        <v/>
      </c>
      <c r="AA125" s="65" t="str">
        <f aca="false">IF($Y125="","",$Z125-$Y125)</f>
        <v/>
      </c>
      <c r="AB125" s="66" t="str">
        <f aca="false">IF($R125="","",IF($R125&lt;0,N(AB124)+1,0))</f>
        <v/>
      </c>
      <c r="AC125" s="66" t="str">
        <f aca="false">IF($R125="","",IF($R125&gt;0,N(AC124)+1,0))</f>
        <v/>
      </c>
    </row>
    <row r="126" customFormat="false" ht="15" hidden="false" customHeight="false" outlineLevel="0" collapsed="false">
      <c r="A126" s="51" t="str">
        <f aca="false">IF($K126="","",COUNT($K$4:$K126))</f>
        <v/>
      </c>
      <c r="B126" s="52"/>
      <c r="C126" s="53"/>
      <c r="D126" s="54"/>
      <c r="E126" s="54"/>
      <c r="F126" s="54"/>
      <c r="G126" s="54"/>
      <c r="H126" s="54"/>
      <c r="I126" s="55"/>
      <c r="J126" s="56"/>
      <c r="K126" s="57"/>
      <c r="L126" s="57"/>
      <c r="M126" s="57"/>
      <c r="N126" s="58"/>
      <c r="O126" s="57"/>
      <c r="P126" s="59" t="str">
        <f aca="false">IF(OR($K126="",$L126="",$N126=""),"",ABS($K126-$L126)*$N126)</f>
        <v/>
      </c>
      <c r="Q126" s="60" t="str">
        <f aca="false">IF(OR($O126="",$K126="",$N126=""),"",($O126-$K126)*$N126*IF($D126="Short",-1,1))</f>
        <v/>
      </c>
      <c r="R126" s="61" t="str">
        <f aca="false">IFERROR(IF($Q126="","",$Q126/$P126),"")</f>
        <v/>
      </c>
      <c r="S126" s="62" t="str">
        <f aca="false">IFERROR(IF(OR($M126="",$K126="",$L126=""),"",ABS($M126-$K126)/ABS($K126-$L126)),"")</f>
        <v/>
      </c>
      <c r="T126" s="63" t="str">
        <f aca="false">IFERROR(IF($P126="","",$P126/$I126),"")</f>
        <v/>
      </c>
      <c r="U126" s="54"/>
      <c r="V126" s="54"/>
      <c r="W126" s="64"/>
      <c r="X126" s="64"/>
      <c r="Y126" s="65" t="str">
        <f aca="false">IF($R126="","",SUM($R$4:$R126))</f>
        <v/>
      </c>
      <c r="Z126" s="65" t="str">
        <f aca="false">IF($Y126="","",MAX($Y$4:$Y126))</f>
        <v/>
      </c>
      <c r="AA126" s="65" t="str">
        <f aca="false">IF($Y126="","",$Z126-$Y126)</f>
        <v/>
      </c>
      <c r="AB126" s="66" t="str">
        <f aca="false">IF($R126="","",IF($R126&lt;0,N(AB125)+1,0))</f>
        <v/>
      </c>
      <c r="AC126" s="66" t="str">
        <f aca="false">IF($R126="","",IF($R126&gt;0,N(AC125)+1,0))</f>
        <v/>
      </c>
    </row>
    <row r="127" customFormat="false" ht="15" hidden="false" customHeight="false" outlineLevel="0" collapsed="false">
      <c r="A127" s="51" t="str">
        <f aca="false">IF($K127="","",COUNT($K$4:$K127))</f>
        <v/>
      </c>
      <c r="B127" s="52"/>
      <c r="C127" s="53"/>
      <c r="D127" s="54"/>
      <c r="E127" s="54"/>
      <c r="F127" s="54"/>
      <c r="G127" s="54"/>
      <c r="H127" s="54"/>
      <c r="I127" s="55"/>
      <c r="J127" s="56"/>
      <c r="K127" s="57"/>
      <c r="L127" s="57"/>
      <c r="M127" s="57"/>
      <c r="N127" s="58"/>
      <c r="O127" s="57"/>
      <c r="P127" s="59" t="str">
        <f aca="false">IF(OR($K127="",$L127="",$N127=""),"",ABS($K127-$L127)*$N127)</f>
        <v/>
      </c>
      <c r="Q127" s="60" t="str">
        <f aca="false">IF(OR($O127="",$K127="",$N127=""),"",($O127-$K127)*$N127*IF($D127="Short",-1,1))</f>
        <v/>
      </c>
      <c r="R127" s="61" t="str">
        <f aca="false">IFERROR(IF($Q127="","",$Q127/$P127),"")</f>
        <v/>
      </c>
      <c r="S127" s="62" t="str">
        <f aca="false">IFERROR(IF(OR($M127="",$K127="",$L127=""),"",ABS($M127-$K127)/ABS($K127-$L127)),"")</f>
        <v/>
      </c>
      <c r="T127" s="63" t="str">
        <f aca="false">IFERROR(IF($P127="","",$P127/$I127),"")</f>
        <v/>
      </c>
      <c r="U127" s="54"/>
      <c r="V127" s="54"/>
      <c r="W127" s="64"/>
      <c r="X127" s="64"/>
      <c r="Y127" s="65" t="str">
        <f aca="false">IF($R127="","",SUM($R$4:$R127))</f>
        <v/>
      </c>
      <c r="Z127" s="65" t="str">
        <f aca="false">IF($Y127="","",MAX($Y$4:$Y127))</f>
        <v/>
      </c>
      <c r="AA127" s="65" t="str">
        <f aca="false">IF($Y127="","",$Z127-$Y127)</f>
        <v/>
      </c>
      <c r="AB127" s="66" t="str">
        <f aca="false">IF($R127="","",IF($R127&lt;0,N(AB126)+1,0))</f>
        <v/>
      </c>
      <c r="AC127" s="66" t="str">
        <f aca="false">IF($R127="","",IF($R127&gt;0,N(AC126)+1,0))</f>
        <v/>
      </c>
    </row>
    <row r="128" customFormat="false" ht="15" hidden="false" customHeight="false" outlineLevel="0" collapsed="false">
      <c r="A128" s="51" t="str">
        <f aca="false">IF($K128="","",COUNT($K$4:$K128))</f>
        <v/>
      </c>
      <c r="B128" s="52"/>
      <c r="C128" s="53"/>
      <c r="D128" s="54"/>
      <c r="E128" s="54"/>
      <c r="F128" s="54"/>
      <c r="G128" s="54"/>
      <c r="H128" s="54"/>
      <c r="I128" s="55"/>
      <c r="J128" s="56"/>
      <c r="K128" s="57"/>
      <c r="L128" s="57"/>
      <c r="M128" s="57"/>
      <c r="N128" s="58"/>
      <c r="O128" s="57"/>
      <c r="P128" s="59" t="str">
        <f aca="false">IF(OR($K128="",$L128="",$N128=""),"",ABS($K128-$L128)*$N128)</f>
        <v/>
      </c>
      <c r="Q128" s="60" t="str">
        <f aca="false">IF(OR($O128="",$K128="",$N128=""),"",($O128-$K128)*$N128*IF($D128="Short",-1,1))</f>
        <v/>
      </c>
      <c r="R128" s="61" t="str">
        <f aca="false">IFERROR(IF($Q128="","",$Q128/$P128),"")</f>
        <v/>
      </c>
      <c r="S128" s="62" t="str">
        <f aca="false">IFERROR(IF(OR($M128="",$K128="",$L128=""),"",ABS($M128-$K128)/ABS($K128-$L128)),"")</f>
        <v/>
      </c>
      <c r="T128" s="63" t="str">
        <f aca="false">IFERROR(IF($P128="","",$P128/$I128),"")</f>
        <v/>
      </c>
      <c r="U128" s="54"/>
      <c r="V128" s="54"/>
      <c r="W128" s="64"/>
      <c r="X128" s="64"/>
      <c r="Y128" s="65" t="str">
        <f aca="false">IF($R128="","",SUM($R$4:$R128))</f>
        <v/>
      </c>
      <c r="Z128" s="65" t="str">
        <f aca="false">IF($Y128="","",MAX($Y$4:$Y128))</f>
        <v/>
      </c>
      <c r="AA128" s="65" t="str">
        <f aca="false">IF($Y128="","",$Z128-$Y128)</f>
        <v/>
      </c>
      <c r="AB128" s="66" t="str">
        <f aca="false">IF($R128="","",IF($R128&lt;0,N(AB127)+1,0))</f>
        <v/>
      </c>
      <c r="AC128" s="66" t="str">
        <f aca="false">IF($R128="","",IF($R128&gt;0,N(AC127)+1,0))</f>
        <v/>
      </c>
    </row>
    <row r="129" customFormat="false" ht="15" hidden="false" customHeight="false" outlineLevel="0" collapsed="false">
      <c r="A129" s="51" t="str">
        <f aca="false">IF($K129="","",COUNT($K$4:$K129))</f>
        <v/>
      </c>
      <c r="B129" s="52"/>
      <c r="C129" s="53"/>
      <c r="D129" s="54"/>
      <c r="E129" s="54"/>
      <c r="F129" s="54"/>
      <c r="G129" s="54"/>
      <c r="H129" s="54"/>
      <c r="I129" s="55"/>
      <c r="J129" s="56"/>
      <c r="K129" s="57"/>
      <c r="L129" s="57"/>
      <c r="M129" s="57"/>
      <c r="N129" s="58"/>
      <c r="O129" s="57"/>
      <c r="P129" s="59" t="str">
        <f aca="false">IF(OR($K129="",$L129="",$N129=""),"",ABS($K129-$L129)*$N129)</f>
        <v/>
      </c>
      <c r="Q129" s="60" t="str">
        <f aca="false">IF(OR($O129="",$K129="",$N129=""),"",($O129-$K129)*$N129*IF($D129="Short",-1,1))</f>
        <v/>
      </c>
      <c r="R129" s="61" t="str">
        <f aca="false">IFERROR(IF($Q129="","",$Q129/$P129),"")</f>
        <v/>
      </c>
      <c r="S129" s="62" t="str">
        <f aca="false">IFERROR(IF(OR($M129="",$K129="",$L129=""),"",ABS($M129-$K129)/ABS($K129-$L129)),"")</f>
        <v/>
      </c>
      <c r="T129" s="63" t="str">
        <f aca="false">IFERROR(IF($P129="","",$P129/$I129),"")</f>
        <v/>
      </c>
      <c r="U129" s="54"/>
      <c r="V129" s="54"/>
      <c r="W129" s="64"/>
      <c r="X129" s="64"/>
      <c r="Y129" s="65" t="str">
        <f aca="false">IF($R129="","",SUM($R$4:$R129))</f>
        <v/>
      </c>
      <c r="Z129" s="65" t="str">
        <f aca="false">IF($Y129="","",MAX($Y$4:$Y129))</f>
        <v/>
      </c>
      <c r="AA129" s="65" t="str">
        <f aca="false">IF($Y129="","",$Z129-$Y129)</f>
        <v/>
      </c>
      <c r="AB129" s="66" t="str">
        <f aca="false">IF($R129="","",IF($R129&lt;0,N(AB128)+1,0))</f>
        <v/>
      </c>
      <c r="AC129" s="66" t="str">
        <f aca="false">IF($R129="","",IF($R129&gt;0,N(AC128)+1,0))</f>
        <v/>
      </c>
    </row>
    <row r="130" customFormat="false" ht="15" hidden="false" customHeight="false" outlineLevel="0" collapsed="false">
      <c r="A130" s="51" t="str">
        <f aca="false">IF($K130="","",COUNT($K$4:$K130))</f>
        <v/>
      </c>
      <c r="B130" s="52"/>
      <c r="C130" s="53"/>
      <c r="D130" s="54"/>
      <c r="E130" s="54"/>
      <c r="F130" s="54"/>
      <c r="G130" s="54"/>
      <c r="H130" s="54"/>
      <c r="I130" s="55"/>
      <c r="J130" s="56"/>
      <c r="K130" s="57"/>
      <c r="L130" s="57"/>
      <c r="M130" s="57"/>
      <c r="N130" s="58"/>
      <c r="O130" s="57"/>
      <c r="P130" s="59" t="str">
        <f aca="false">IF(OR($K130="",$L130="",$N130=""),"",ABS($K130-$L130)*$N130)</f>
        <v/>
      </c>
      <c r="Q130" s="60" t="str">
        <f aca="false">IF(OR($O130="",$K130="",$N130=""),"",($O130-$K130)*$N130*IF($D130="Short",-1,1))</f>
        <v/>
      </c>
      <c r="R130" s="61" t="str">
        <f aca="false">IFERROR(IF($Q130="","",$Q130/$P130),"")</f>
        <v/>
      </c>
      <c r="S130" s="62" t="str">
        <f aca="false">IFERROR(IF(OR($M130="",$K130="",$L130=""),"",ABS($M130-$K130)/ABS($K130-$L130)),"")</f>
        <v/>
      </c>
      <c r="T130" s="63" t="str">
        <f aca="false">IFERROR(IF($P130="","",$P130/$I130),"")</f>
        <v/>
      </c>
      <c r="U130" s="54"/>
      <c r="V130" s="54"/>
      <c r="W130" s="64"/>
      <c r="X130" s="64"/>
      <c r="Y130" s="65" t="str">
        <f aca="false">IF($R130="","",SUM($R$4:$R130))</f>
        <v/>
      </c>
      <c r="Z130" s="65" t="str">
        <f aca="false">IF($Y130="","",MAX($Y$4:$Y130))</f>
        <v/>
      </c>
      <c r="AA130" s="65" t="str">
        <f aca="false">IF($Y130="","",$Z130-$Y130)</f>
        <v/>
      </c>
      <c r="AB130" s="66" t="str">
        <f aca="false">IF($R130="","",IF($R130&lt;0,N(AB129)+1,0))</f>
        <v/>
      </c>
      <c r="AC130" s="66" t="str">
        <f aca="false">IF($R130="","",IF($R130&gt;0,N(AC129)+1,0))</f>
        <v/>
      </c>
    </row>
    <row r="131" customFormat="false" ht="15" hidden="false" customHeight="false" outlineLevel="0" collapsed="false">
      <c r="A131" s="51" t="str">
        <f aca="false">IF($K131="","",COUNT($K$4:$K131))</f>
        <v/>
      </c>
      <c r="B131" s="52"/>
      <c r="C131" s="53"/>
      <c r="D131" s="54"/>
      <c r="E131" s="54"/>
      <c r="F131" s="54"/>
      <c r="G131" s="54"/>
      <c r="H131" s="54"/>
      <c r="I131" s="55"/>
      <c r="J131" s="56"/>
      <c r="K131" s="57"/>
      <c r="L131" s="57"/>
      <c r="M131" s="57"/>
      <c r="N131" s="58"/>
      <c r="O131" s="57"/>
      <c r="P131" s="59" t="str">
        <f aca="false">IF(OR($K131="",$L131="",$N131=""),"",ABS($K131-$L131)*$N131)</f>
        <v/>
      </c>
      <c r="Q131" s="60" t="str">
        <f aca="false">IF(OR($O131="",$K131="",$N131=""),"",($O131-$K131)*$N131*IF($D131="Short",-1,1))</f>
        <v/>
      </c>
      <c r="R131" s="61" t="str">
        <f aca="false">IFERROR(IF($Q131="","",$Q131/$P131),"")</f>
        <v/>
      </c>
      <c r="S131" s="62" t="str">
        <f aca="false">IFERROR(IF(OR($M131="",$K131="",$L131=""),"",ABS($M131-$K131)/ABS($K131-$L131)),"")</f>
        <v/>
      </c>
      <c r="T131" s="63" t="str">
        <f aca="false">IFERROR(IF($P131="","",$P131/$I131),"")</f>
        <v/>
      </c>
      <c r="U131" s="54"/>
      <c r="V131" s="54"/>
      <c r="W131" s="64"/>
      <c r="X131" s="64"/>
      <c r="Y131" s="65" t="str">
        <f aca="false">IF($R131="","",SUM($R$4:$R131))</f>
        <v/>
      </c>
      <c r="Z131" s="65" t="str">
        <f aca="false">IF($Y131="","",MAX($Y$4:$Y131))</f>
        <v/>
      </c>
      <c r="AA131" s="65" t="str">
        <f aca="false">IF($Y131="","",$Z131-$Y131)</f>
        <v/>
      </c>
      <c r="AB131" s="66" t="str">
        <f aca="false">IF($R131="","",IF($R131&lt;0,N(AB130)+1,0))</f>
        <v/>
      </c>
      <c r="AC131" s="66" t="str">
        <f aca="false">IF($R131="","",IF($R131&gt;0,N(AC130)+1,0))</f>
        <v/>
      </c>
    </row>
    <row r="132" customFormat="false" ht="15" hidden="false" customHeight="false" outlineLevel="0" collapsed="false">
      <c r="A132" s="51" t="str">
        <f aca="false">IF($K132="","",COUNT($K$4:$K132))</f>
        <v/>
      </c>
      <c r="B132" s="52"/>
      <c r="C132" s="53"/>
      <c r="D132" s="54"/>
      <c r="E132" s="54"/>
      <c r="F132" s="54"/>
      <c r="G132" s="54"/>
      <c r="H132" s="54"/>
      <c r="I132" s="55"/>
      <c r="J132" s="56"/>
      <c r="K132" s="57"/>
      <c r="L132" s="57"/>
      <c r="M132" s="57"/>
      <c r="N132" s="58"/>
      <c r="O132" s="57"/>
      <c r="P132" s="59" t="str">
        <f aca="false">IF(OR($K132="",$L132="",$N132=""),"",ABS($K132-$L132)*$N132)</f>
        <v/>
      </c>
      <c r="Q132" s="60" t="str">
        <f aca="false">IF(OR($O132="",$K132="",$N132=""),"",($O132-$K132)*$N132*IF($D132="Short",-1,1))</f>
        <v/>
      </c>
      <c r="R132" s="61" t="str">
        <f aca="false">IFERROR(IF($Q132="","",$Q132/$P132),"")</f>
        <v/>
      </c>
      <c r="S132" s="62" t="str">
        <f aca="false">IFERROR(IF(OR($M132="",$K132="",$L132=""),"",ABS($M132-$K132)/ABS($K132-$L132)),"")</f>
        <v/>
      </c>
      <c r="T132" s="63" t="str">
        <f aca="false">IFERROR(IF($P132="","",$P132/$I132),"")</f>
        <v/>
      </c>
      <c r="U132" s="54"/>
      <c r="V132" s="54"/>
      <c r="W132" s="64"/>
      <c r="X132" s="64"/>
      <c r="Y132" s="65" t="str">
        <f aca="false">IF($R132="","",SUM($R$4:$R132))</f>
        <v/>
      </c>
      <c r="Z132" s="65" t="str">
        <f aca="false">IF($Y132="","",MAX($Y$4:$Y132))</f>
        <v/>
      </c>
      <c r="AA132" s="65" t="str">
        <f aca="false">IF($Y132="","",$Z132-$Y132)</f>
        <v/>
      </c>
      <c r="AB132" s="66" t="str">
        <f aca="false">IF($R132="","",IF($R132&lt;0,N(AB131)+1,0))</f>
        <v/>
      </c>
      <c r="AC132" s="66" t="str">
        <f aca="false">IF($R132="","",IF($R132&gt;0,N(AC131)+1,0))</f>
        <v/>
      </c>
    </row>
    <row r="133" customFormat="false" ht="15" hidden="false" customHeight="false" outlineLevel="0" collapsed="false">
      <c r="A133" s="51" t="str">
        <f aca="false">IF($K133="","",COUNT($K$4:$K133))</f>
        <v/>
      </c>
      <c r="B133" s="52"/>
      <c r="C133" s="53"/>
      <c r="D133" s="54"/>
      <c r="E133" s="54"/>
      <c r="F133" s="54"/>
      <c r="G133" s="54"/>
      <c r="H133" s="54"/>
      <c r="I133" s="55"/>
      <c r="J133" s="56"/>
      <c r="K133" s="57"/>
      <c r="L133" s="57"/>
      <c r="M133" s="57"/>
      <c r="N133" s="58"/>
      <c r="O133" s="57"/>
      <c r="P133" s="59" t="str">
        <f aca="false">IF(OR($K133="",$L133="",$N133=""),"",ABS($K133-$L133)*$N133)</f>
        <v/>
      </c>
      <c r="Q133" s="60" t="str">
        <f aca="false">IF(OR($O133="",$K133="",$N133=""),"",($O133-$K133)*$N133*IF($D133="Short",-1,1))</f>
        <v/>
      </c>
      <c r="R133" s="61" t="str">
        <f aca="false">IFERROR(IF($Q133="","",$Q133/$P133),"")</f>
        <v/>
      </c>
      <c r="S133" s="62" t="str">
        <f aca="false">IFERROR(IF(OR($M133="",$K133="",$L133=""),"",ABS($M133-$K133)/ABS($K133-$L133)),"")</f>
        <v/>
      </c>
      <c r="T133" s="63" t="str">
        <f aca="false">IFERROR(IF($P133="","",$P133/$I133),"")</f>
        <v/>
      </c>
      <c r="U133" s="54"/>
      <c r="V133" s="54"/>
      <c r="W133" s="64"/>
      <c r="X133" s="64"/>
      <c r="Y133" s="65" t="str">
        <f aca="false">IF($R133="","",SUM($R$4:$R133))</f>
        <v/>
      </c>
      <c r="Z133" s="65" t="str">
        <f aca="false">IF($Y133="","",MAX($Y$4:$Y133))</f>
        <v/>
      </c>
      <c r="AA133" s="65" t="str">
        <f aca="false">IF($Y133="","",$Z133-$Y133)</f>
        <v/>
      </c>
      <c r="AB133" s="66" t="str">
        <f aca="false">IF($R133="","",IF($R133&lt;0,N(AB132)+1,0))</f>
        <v/>
      </c>
      <c r="AC133" s="66" t="str">
        <f aca="false">IF($R133="","",IF($R133&gt;0,N(AC132)+1,0))</f>
        <v/>
      </c>
    </row>
    <row r="134" customFormat="false" ht="15" hidden="false" customHeight="false" outlineLevel="0" collapsed="false">
      <c r="A134" s="51" t="str">
        <f aca="false">IF($K134="","",COUNT($K$4:$K134))</f>
        <v/>
      </c>
      <c r="B134" s="52"/>
      <c r="C134" s="53"/>
      <c r="D134" s="54"/>
      <c r="E134" s="54"/>
      <c r="F134" s="54"/>
      <c r="G134" s="54"/>
      <c r="H134" s="54"/>
      <c r="I134" s="55"/>
      <c r="J134" s="56"/>
      <c r="K134" s="57"/>
      <c r="L134" s="57"/>
      <c r="M134" s="57"/>
      <c r="N134" s="58"/>
      <c r="O134" s="57"/>
      <c r="P134" s="59" t="str">
        <f aca="false">IF(OR($K134="",$L134="",$N134=""),"",ABS($K134-$L134)*$N134)</f>
        <v/>
      </c>
      <c r="Q134" s="60" t="str">
        <f aca="false">IF(OR($O134="",$K134="",$N134=""),"",($O134-$K134)*$N134*IF($D134="Short",-1,1))</f>
        <v/>
      </c>
      <c r="R134" s="61" t="str">
        <f aca="false">IFERROR(IF($Q134="","",$Q134/$P134),"")</f>
        <v/>
      </c>
      <c r="S134" s="62" t="str">
        <f aca="false">IFERROR(IF(OR($M134="",$K134="",$L134=""),"",ABS($M134-$K134)/ABS($K134-$L134)),"")</f>
        <v/>
      </c>
      <c r="T134" s="63" t="str">
        <f aca="false">IFERROR(IF($P134="","",$P134/$I134),"")</f>
        <v/>
      </c>
      <c r="U134" s="54"/>
      <c r="V134" s="54"/>
      <c r="W134" s="64"/>
      <c r="X134" s="64"/>
      <c r="Y134" s="65" t="str">
        <f aca="false">IF($R134="","",SUM($R$4:$R134))</f>
        <v/>
      </c>
      <c r="Z134" s="65" t="str">
        <f aca="false">IF($Y134="","",MAX($Y$4:$Y134))</f>
        <v/>
      </c>
      <c r="AA134" s="65" t="str">
        <f aca="false">IF($Y134="","",$Z134-$Y134)</f>
        <v/>
      </c>
      <c r="AB134" s="66" t="str">
        <f aca="false">IF($R134="","",IF($R134&lt;0,N(AB133)+1,0))</f>
        <v/>
      </c>
      <c r="AC134" s="66" t="str">
        <f aca="false">IF($R134="","",IF($R134&gt;0,N(AC133)+1,0))</f>
        <v/>
      </c>
    </row>
    <row r="135" customFormat="false" ht="15" hidden="false" customHeight="false" outlineLevel="0" collapsed="false">
      <c r="A135" s="51" t="str">
        <f aca="false">IF($K135="","",COUNT($K$4:$K135))</f>
        <v/>
      </c>
      <c r="B135" s="52"/>
      <c r="C135" s="53"/>
      <c r="D135" s="54"/>
      <c r="E135" s="54"/>
      <c r="F135" s="54"/>
      <c r="G135" s="54"/>
      <c r="H135" s="54"/>
      <c r="I135" s="55"/>
      <c r="J135" s="56"/>
      <c r="K135" s="57"/>
      <c r="L135" s="57"/>
      <c r="M135" s="57"/>
      <c r="N135" s="58"/>
      <c r="O135" s="57"/>
      <c r="P135" s="59" t="str">
        <f aca="false">IF(OR($K135="",$L135="",$N135=""),"",ABS($K135-$L135)*$N135)</f>
        <v/>
      </c>
      <c r="Q135" s="60" t="str">
        <f aca="false">IF(OR($O135="",$K135="",$N135=""),"",($O135-$K135)*$N135*IF($D135="Short",-1,1))</f>
        <v/>
      </c>
      <c r="R135" s="61" t="str">
        <f aca="false">IFERROR(IF($Q135="","",$Q135/$P135),"")</f>
        <v/>
      </c>
      <c r="S135" s="62" t="str">
        <f aca="false">IFERROR(IF(OR($M135="",$K135="",$L135=""),"",ABS($M135-$K135)/ABS($K135-$L135)),"")</f>
        <v/>
      </c>
      <c r="T135" s="63" t="str">
        <f aca="false">IFERROR(IF($P135="","",$P135/$I135),"")</f>
        <v/>
      </c>
      <c r="U135" s="54"/>
      <c r="V135" s="54"/>
      <c r="W135" s="64"/>
      <c r="X135" s="64"/>
      <c r="Y135" s="65" t="str">
        <f aca="false">IF($R135="","",SUM($R$4:$R135))</f>
        <v/>
      </c>
      <c r="Z135" s="65" t="str">
        <f aca="false">IF($Y135="","",MAX($Y$4:$Y135))</f>
        <v/>
      </c>
      <c r="AA135" s="65" t="str">
        <f aca="false">IF($Y135="","",$Z135-$Y135)</f>
        <v/>
      </c>
      <c r="AB135" s="66" t="str">
        <f aca="false">IF($R135="","",IF($R135&lt;0,N(AB134)+1,0))</f>
        <v/>
      </c>
      <c r="AC135" s="66" t="str">
        <f aca="false">IF($R135="","",IF($R135&gt;0,N(AC134)+1,0))</f>
        <v/>
      </c>
    </row>
    <row r="136" customFormat="false" ht="15" hidden="false" customHeight="false" outlineLevel="0" collapsed="false">
      <c r="A136" s="51" t="str">
        <f aca="false">IF($K136="","",COUNT($K$4:$K136))</f>
        <v/>
      </c>
      <c r="B136" s="52"/>
      <c r="C136" s="53"/>
      <c r="D136" s="54"/>
      <c r="E136" s="54"/>
      <c r="F136" s="54"/>
      <c r="G136" s="54"/>
      <c r="H136" s="54"/>
      <c r="I136" s="55"/>
      <c r="J136" s="56"/>
      <c r="K136" s="57"/>
      <c r="L136" s="57"/>
      <c r="M136" s="57"/>
      <c r="N136" s="58"/>
      <c r="O136" s="57"/>
      <c r="P136" s="59" t="str">
        <f aca="false">IF(OR($K136="",$L136="",$N136=""),"",ABS($K136-$L136)*$N136)</f>
        <v/>
      </c>
      <c r="Q136" s="60" t="str">
        <f aca="false">IF(OR($O136="",$K136="",$N136=""),"",($O136-$K136)*$N136*IF($D136="Short",-1,1))</f>
        <v/>
      </c>
      <c r="R136" s="61" t="str">
        <f aca="false">IFERROR(IF($Q136="","",$Q136/$P136),"")</f>
        <v/>
      </c>
      <c r="S136" s="62" t="str">
        <f aca="false">IFERROR(IF(OR($M136="",$K136="",$L136=""),"",ABS($M136-$K136)/ABS($K136-$L136)),"")</f>
        <v/>
      </c>
      <c r="T136" s="63" t="str">
        <f aca="false">IFERROR(IF($P136="","",$P136/$I136),"")</f>
        <v/>
      </c>
      <c r="U136" s="54"/>
      <c r="V136" s="54"/>
      <c r="W136" s="64"/>
      <c r="X136" s="64"/>
      <c r="Y136" s="65" t="str">
        <f aca="false">IF($R136="","",SUM($R$4:$R136))</f>
        <v/>
      </c>
      <c r="Z136" s="65" t="str">
        <f aca="false">IF($Y136="","",MAX($Y$4:$Y136))</f>
        <v/>
      </c>
      <c r="AA136" s="65" t="str">
        <f aca="false">IF($Y136="","",$Z136-$Y136)</f>
        <v/>
      </c>
      <c r="AB136" s="66" t="str">
        <f aca="false">IF($R136="","",IF($R136&lt;0,N(AB135)+1,0))</f>
        <v/>
      </c>
      <c r="AC136" s="66" t="str">
        <f aca="false">IF($R136="","",IF($R136&gt;0,N(AC135)+1,0))</f>
        <v/>
      </c>
    </row>
    <row r="137" customFormat="false" ht="15" hidden="false" customHeight="false" outlineLevel="0" collapsed="false">
      <c r="A137" s="51" t="str">
        <f aca="false">IF($K137="","",COUNT($K$4:$K137))</f>
        <v/>
      </c>
      <c r="B137" s="52"/>
      <c r="C137" s="53"/>
      <c r="D137" s="54"/>
      <c r="E137" s="54"/>
      <c r="F137" s="54"/>
      <c r="G137" s="54"/>
      <c r="H137" s="54"/>
      <c r="I137" s="55"/>
      <c r="J137" s="56"/>
      <c r="K137" s="57"/>
      <c r="L137" s="57"/>
      <c r="M137" s="57"/>
      <c r="N137" s="58"/>
      <c r="O137" s="57"/>
      <c r="P137" s="59" t="str">
        <f aca="false">IF(OR($K137="",$L137="",$N137=""),"",ABS($K137-$L137)*$N137)</f>
        <v/>
      </c>
      <c r="Q137" s="60" t="str">
        <f aca="false">IF(OR($O137="",$K137="",$N137=""),"",($O137-$K137)*$N137*IF($D137="Short",-1,1))</f>
        <v/>
      </c>
      <c r="R137" s="61" t="str">
        <f aca="false">IFERROR(IF($Q137="","",$Q137/$P137),"")</f>
        <v/>
      </c>
      <c r="S137" s="62" t="str">
        <f aca="false">IFERROR(IF(OR($M137="",$K137="",$L137=""),"",ABS($M137-$K137)/ABS($K137-$L137)),"")</f>
        <v/>
      </c>
      <c r="T137" s="63" t="str">
        <f aca="false">IFERROR(IF($P137="","",$P137/$I137),"")</f>
        <v/>
      </c>
      <c r="U137" s="54"/>
      <c r="V137" s="54"/>
      <c r="W137" s="64"/>
      <c r="X137" s="64"/>
      <c r="Y137" s="65" t="str">
        <f aca="false">IF($R137="","",SUM($R$4:$R137))</f>
        <v/>
      </c>
      <c r="Z137" s="65" t="str">
        <f aca="false">IF($Y137="","",MAX($Y$4:$Y137))</f>
        <v/>
      </c>
      <c r="AA137" s="65" t="str">
        <f aca="false">IF($Y137="","",$Z137-$Y137)</f>
        <v/>
      </c>
      <c r="AB137" s="66" t="str">
        <f aca="false">IF($R137="","",IF($R137&lt;0,N(AB136)+1,0))</f>
        <v/>
      </c>
      <c r="AC137" s="66" t="str">
        <f aca="false">IF($R137="","",IF($R137&gt;0,N(AC136)+1,0))</f>
        <v/>
      </c>
    </row>
    <row r="138" customFormat="false" ht="15" hidden="false" customHeight="false" outlineLevel="0" collapsed="false">
      <c r="A138" s="51" t="str">
        <f aca="false">IF($K138="","",COUNT($K$4:$K138))</f>
        <v/>
      </c>
      <c r="B138" s="52"/>
      <c r="C138" s="53"/>
      <c r="D138" s="54"/>
      <c r="E138" s="54"/>
      <c r="F138" s="54"/>
      <c r="G138" s="54"/>
      <c r="H138" s="54"/>
      <c r="I138" s="55"/>
      <c r="J138" s="56"/>
      <c r="K138" s="57"/>
      <c r="L138" s="57"/>
      <c r="M138" s="57"/>
      <c r="N138" s="58"/>
      <c r="O138" s="57"/>
      <c r="P138" s="59" t="str">
        <f aca="false">IF(OR($K138="",$L138="",$N138=""),"",ABS($K138-$L138)*$N138)</f>
        <v/>
      </c>
      <c r="Q138" s="60" t="str">
        <f aca="false">IF(OR($O138="",$K138="",$N138=""),"",($O138-$K138)*$N138*IF($D138="Short",-1,1))</f>
        <v/>
      </c>
      <c r="R138" s="61" t="str">
        <f aca="false">IFERROR(IF($Q138="","",$Q138/$P138),"")</f>
        <v/>
      </c>
      <c r="S138" s="62" t="str">
        <f aca="false">IFERROR(IF(OR($M138="",$K138="",$L138=""),"",ABS($M138-$K138)/ABS($K138-$L138)),"")</f>
        <v/>
      </c>
      <c r="T138" s="63" t="str">
        <f aca="false">IFERROR(IF($P138="","",$P138/$I138),"")</f>
        <v/>
      </c>
      <c r="U138" s="54"/>
      <c r="V138" s="54"/>
      <c r="W138" s="64"/>
      <c r="X138" s="64"/>
      <c r="Y138" s="65" t="str">
        <f aca="false">IF($R138="","",SUM($R$4:$R138))</f>
        <v/>
      </c>
      <c r="Z138" s="65" t="str">
        <f aca="false">IF($Y138="","",MAX($Y$4:$Y138))</f>
        <v/>
      </c>
      <c r="AA138" s="65" t="str">
        <f aca="false">IF($Y138="","",$Z138-$Y138)</f>
        <v/>
      </c>
      <c r="AB138" s="66" t="str">
        <f aca="false">IF($R138="","",IF($R138&lt;0,N(AB137)+1,0))</f>
        <v/>
      </c>
      <c r="AC138" s="66" t="str">
        <f aca="false">IF($R138="","",IF($R138&gt;0,N(AC137)+1,0))</f>
        <v/>
      </c>
    </row>
    <row r="139" customFormat="false" ht="15" hidden="false" customHeight="false" outlineLevel="0" collapsed="false">
      <c r="A139" s="51" t="str">
        <f aca="false">IF($K139="","",COUNT($K$4:$K139))</f>
        <v/>
      </c>
      <c r="B139" s="52"/>
      <c r="C139" s="53"/>
      <c r="D139" s="54"/>
      <c r="E139" s="54"/>
      <c r="F139" s="54"/>
      <c r="G139" s="54"/>
      <c r="H139" s="54"/>
      <c r="I139" s="55"/>
      <c r="J139" s="56"/>
      <c r="K139" s="57"/>
      <c r="L139" s="57"/>
      <c r="M139" s="57"/>
      <c r="N139" s="58"/>
      <c r="O139" s="57"/>
      <c r="P139" s="59" t="str">
        <f aca="false">IF(OR($K139="",$L139="",$N139=""),"",ABS($K139-$L139)*$N139)</f>
        <v/>
      </c>
      <c r="Q139" s="60" t="str">
        <f aca="false">IF(OR($O139="",$K139="",$N139=""),"",($O139-$K139)*$N139*IF($D139="Short",-1,1))</f>
        <v/>
      </c>
      <c r="R139" s="61" t="str">
        <f aca="false">IFERROR(IF($Q139="","",$Q139/$P139),"")</f>
        <v/>
      </c>
      <c r="S139" s="62" t="str">
        <f aca="false">IFERROR(IF(OR($M139="",$K139="",$L139=""),"",ABS($M139-$K139)/ABS($K139-$L139)),"")</f>
        <v/>
      </c>
      <c r="T139" s="63" t="str">
        <f aca="false">IFERROR(IF($P139="","",$P139/$I139),"")</f>
        <v/>
      </c>
      <c r="U139" s="54"/>
      <c r="V139" s="54"/>
      <c r="W139" s="64"/>
      <c r="X139" s="64"/>
      <c r="Y139" s="65" t="str">
        <f aca="false">IF($R139="","",SUM($R$4:$R139))</f>
        <v/>
      </c>
      <c r="Z139" s="65" t="str">
        <f aca="false">IF($Y139="","",MAX($Y$4:$Y139))</f>
        <v/>
      </c>
      <c r="AA139" s="65" t="str">
        <f aca="false">IF($Y139="","",$Z139-$Y139)</f>
        <v/>
      </c>
      <c r="AB139" s="66" t="str">
        <f aca="false">IF($R139="","",IF($R139&lt;0,N(AB138)+1,0))</f>
        <v/>
      </c>
      <c r="AC139" s="66" t="str">
        <f aca="false">IF($R139="","",IF($R139&gt;0,N(AC138)+1,0))</f>
        <v/>
      </c>
    </row>
    <row r="140" customFormat="false" ht="15" hidden="false" customHeight="false" outlineLevel="0" collapsed="false">
      <c r="A140" s="51" t="str">
        <f aca="false">IF($K140="","",COUNT($K$4:$K140))</f>
        <v/>
      </c>
      <c r="B140" s="52"/>
      <c r="C140" s="53"/>
      <c r="D140" s="54"/>
      <c r="E140" s="54"/>
      <c r="F140" s="54"/>
      <c r="G140" s="54"/>
      <c r="H140" s="54"/>
      <c r="I140" s="55"/>
      <c r="J140" s="56"/>
      <c r="K140" s="57"/>
      <c r="L140" s="57"/>
      <c r="M140" s="57"/>
      <c r="N140" s="58"/>
      <c r="O140" s="57"/>
      <c r="P140" s="59" t="str">
        <f aca="false">IF(OR($K140="",$L140="",$N140=""),"",ABS($K140-$L140)*$N140)</f>
        <v/>
      </c>
      <c r="Q140" s="60" t="str">
        <f aca="false">IF(OR($O140="",$K140="",$N140=""),"",($O140-$K140)*$N140*IF($D140="Short",-1,1))</f>
        <v/>
      </c>
      <c r="R140" s="61" t="str">
        <f aca="false">IFERROR(IF($Q140="","",$Q140/$P140),"")</f>
        <v/>
      </c>
      <c r="S140" s="62" t="str">
        <f aca="false">IFERROR(IF(OR($M140="",$K140="",$L140=""),"",ABS($M140-$K140)/ABS($K140-$L140)),"")</f>
        <v/>
      </c>
      <c r="T140" s="63" t="str">
        <f aca="false">IFERROR(IF($P140="","",$P140/$I140),"")</f>
        <v/>
      </c>
      <c r="U140" s="54"/>
      <c r="V140" s="54"/>
      <c r="W140" s="64"/>
      <c r="X140" s="64"/>
      <c r="Y140" s="65" t="str">
        <f aca="false">IF($R140="","",SUM($R$4:$R140))</f>
        <v/>
      </c>
      <c r="Z140" s="65" t="str">
        <f aca="false">IF($Y140="","",MAX($Y$4:$Y140))</f>
        <v/>
      </c>
      <c r="AA140" s="65" t="str">
        <f aca="false">IF($Y140="","",$Z140-$Y140)</f>
        <v/>
      </c>
      <c r="AB140" s="66" t="str">
        <f aca="false">IF($R140="","",IF($R140&lt;0,N(AB139)+1,0))</f>
        <v/>
      </c>
      <c r="AC140" s="66" t="str">
        <f aca="false">IF($R140="","",IF($R140&gt;0,N(AC139)+1,0))</f>
        <v/>
      </c>
    </row>
    <row r="141" customFormat="false" ht="15" hidden="false" customHeight="false" outlineLevel="0" collapsed="false">
      <c r="A141" s="51" t="str">
        <f aca="false">IF($K141="","",COUNT($K$4:$K141))</f>
        <v/>
      </c>
      <c r="B141" s="52"/>
      <c r="C141" s="53"/>
      <c r="D141" s="54"/>
      <c r="E141" s="54"/>
      <c r="F141" s="54"/>
      <c r="G141" s="54"/>
      <c r="H141" s="54"/>
      <c r="I141" s="55"/>
      <c r="J141" s="56"/>
      <c r="K141" s="57"/>
      <c r="L141" s="57"/>
      <c r="M141" s="57"/>
      <c r="N141" s="58"/>
      <c r="O141" s="57"/>
      <c r="P141" s="59" t="str">
        <f aca="false">IF(OR($K141="",$L141="",$N141=""),"",ABS($K141-$L141)*$N141)</f>
        <v/>
      </c>
      <c r="Q141" s="60" t="str">
        <f aca="false">IF(OR($O141="",$K141="",$N141=""),"",($O141-$K141)*$N141*IF($D141="Short",-1,1))</f>
        <v/>
      </c>
      <c r="R141" s="61" t="str">
        <f aca="false">IFERROR(IF($Q141="","",$Q141/$P141),"")</f>
        <v/>
      </c>
      <c r="S141" s="62" t="str">
        <f aca="false">IFERROR(IF(OR($M141="",$K141="",$L141=""),"",ABS($M141-$K141)/ABS($K141-$L141)),"")</f>
        <v/>
      </c>
      <c r="T141" s="63" t="str">
        <f aca="false">IFERROR(IF($P141="","",$P141/$I141),"")</f>
        <v/>
      </c>
      <c r="U141" s="54"/>
      <c r="V141" s="54"/>
      <c r="W141" s="64"/>
      <c r="X141" s="64"/>
      <c r="Y141" s="65" t="str">
        <f aca="false">IF($R141="","",SUM($R$4:$R141))</f>
        <v/>
      </c>
      <c r="Z141" s="65" t="str">
        <f aca="false">IF($Y141="","",MAX($Y$4:$Y141))</f>
        <v/>
      </c>
      <c r="AA141" s="65" t="str">
        <f aca="false">IF($Y141="","",$Z141-$Y141)</f>
        <v/>
      </c>
      <c r="AB141" s="66" t="str">
        <f aca="false">IF($R141="","",IF($R141&lt;0,N(AB140)+1,0))</f>
        <v/>
      </c>
      <c r="AC141" s="66" t="str">
        <f aca="false">IF($R141="","",IF($R141&gt;0,N(AC140)+1,0))</f>
        <v/>
      </c>
    </row>
    <row r="142" customFormat="false" ht="15" hidden="false" customHeight="false" outlineLevel="0" collapsed="false">
      <c r="A142" s="51" t="str">
        <f aca="false">IF($K142="","",COUNT($K$4:$K142))</f>
        <v/>
      </c>
      <c r="B142" s="52"/>
      <c r="C142" s="53"/>
      <c r="D142" s="54"/>
      <c r="E142" s="54"/>
      <c r="F142" s="54"/>
      <c r="G142" s="54"/>
      <c r="H142" s="54"/>
      <c r="I142" s="55"/>
      <c r="J142" s="56"/>
      <c r="K142" s="57"/>
      <c r="L142" s="57"/>
      <c r="M142" s="57"/>
      <c r="N142" s="58"/>
      <c r="O142" s="57"/>
      <c r="P142" s="59" t="str">
        <f aca="false">IF(OR($K142="",$L142="",$N142=""),"",ABS($K142-$L142)*$N142)</f>
        <v/>
      </c>
      <c r="Q142" s="60" t="str">
        <f aca="false">IF(OR($O142="",$K142="",$N142=""),"",($O142-$K142)*$N142*IF($D142="Short",-1,1))</f>
        <v/>
      </c>
      <c r="R142" s="61" t="str">
        <f aca="false">IFERROR(IF($Q142="","",$Q142/$P142),"")</f>
        <v/>
      </c>
      <c r="S142" s="62" t="str">
        <f aca="false">IFERROR(IF(OR($M142="",$K142="",$L142=""),"",ABS($M142-$K142)/ABS($K142-$L142)),"")</f>
        <v/>
      </c>
      <c r="T142" s="63" t="str">
        <f aca="false">IFERROR(IF($P142="","",$P142/$I142),"")</f>
        <v/>
      </c>
      <c r="U142" s="54"/>
      <c r="V142" s="54"/>
      <c r="W142" s="64"/>
      <c r="X142" s="64"/>
      <c r="Y142" s="65" t="str">
        <f aca="false">IF($R142="","",SUM($R$4:$R142))</f>
        <v/>
      </c>
      <c r="Z142" s="65" t="str">
        <f aca="false">IF($Y142="","",MAX($Y$4:$Y142))</f>
        <v/>
      </c>
      <c r="AA142" s="65" t="str">
        <f aca="false">IF($Y142="","",$Z142-$Y142)</f>
        <v/>
      </c>
      <c r="AB142" s="66" t="str">
        <f aca="false">IF($R142="","",IF($R142&lt;0,N(AB141)+1,0))</f>
        <v/>
      </c>
      <c r="AC142" s="66" t="str">
        <f aca="false">IF($R142="","",IF($R142&gt;0,N(AC141)+1,0))</f>
        <v/>
      </c>
    </row>
    <row r="143" customFormat="false" ht="15" hidden="false" customHeight="false" outlineLevel="0" collapsed="false">
      <c r="A143" s="51" t="str">
        <f aca="false">IF($K143="","",COUNT($K$4:$K143))</f>
        <v/>
      </c>
      <c r="B143" s="52"/>
      <c r="C143" s="53"/>
      <c r="D143" s="54"/>
      <c r="E143" s="54"/>
      <c r="F143" s="54"/>
      <c r="G143" s="54"/>
      <c r="H143" s="54"/>
      <c r="I143" s="55"/>
      <c r="J143" s="56"/>
      <c r="K143" s="57"/>
      <c r="L143" s="57"/>
      <c r="M143" s="57"/>
      <c r="N143" s="58"/>
      <c r="O143" s="57"/>
      <c r="P143" s="59" t="str">
        <f aca="false">IF(OR($K143="",$L143="",$N143=""),"",ABS($K143-$L143)*$N143)</f>
        <v/>
      </c>
      <c r="Q143" s="60" t="str">
        <f aca="false">IF(OR($O143="",$K143="",$N143=""),"",($O143-$K143)*$N143*IF($D143="Short",-1,1))</f>
        <v/>
      </c>
      <c r="R143" s="61" t="str">
        <f aca="false">IFERROR(IF($Q143="","",$Q143/$P143),"")</f>
        <v/>
      </c>
      <c r="S143" s="62" t="str">
        <f aca="false">IFERROR(IF(OR($M143="",$K143="",$L143=""),"",ABS($M143-$K143)/ABS($K143-$L143)),"")</f>
        <v/>
      </c>
      <c r="T143" s="63" t="str">
        <f aca="false">IFERROR(IF($P143="","",$P143/$I143),"")</f>
        <v/>
      </c>
      <c r="U143" s="54"/>
      <c r="V143" s="54"/>
      <c r="W143" s="64"/>
      <c r="X143" s="64"/>
      <c r="Y143" s="65" t="str">
        <f aca="false">IF($R143="","",SUM($R$4:$R143))</f>
        <v/>
      </c>
      <c r="Z143" s="65" t="str">
        <f aca="false">IF($Y143="","",MAX($Y$4:$Y143))</f>
        <v/>
      </c>
      <c r="AA143" s="65" t="str">
        <f aca="false">IF($Y143="","",$Z143-$Y143)</f>
        <v/>
      </c>
      <c r="AB143" s="66" t="str">
        <f aca="false">IF($R143="","",IF($R143&lt;0,N(AB142)+1,0))</f>
        <v/>
      </c>
      <c r="AC143" s="66" t="str">
        <f aca="false">IF($R143="","",IF($R143&gt;0,N(AC142)+1,0))</f>
        <v/>
      </c>
    </row>
    <row r="144" customFormat="false" ht="15" hidden="false" customHeight="false" outlineLevel="0" collapsed="false">
      <c r="A144" s="51" t="str">
        <f aca="false">IF($K144="","",COUNT($K$4:$K144))</f>
        <v/>
      </c>
      <c r="B144" s="52"/>
      <c r="C144" s="53"/>
      <c r="D144" s="54"/>
      <c r="E144" s="54"/>
      <c r="F144" s="54"/>
      <c r="G144" s="54"/>
      <c r="H144" s="54"/>
      <c r="I144" s="55"/>
      <c r="J144" s="56"/>
      <c r="K144" s="57"/>
      <c r="L144" s="57"/>
      <c r="M144" s="57"/>
      <c r="N144" s="58"/>
      <c r="O144" s="57"/>
      <c r="P144" s="59" t="str">
        <f aca="false">IF(OR($K144="",$L144="",$N144=""),"",ABS($K144-$L144)*$N144)</f>
        <v/>
      </c>
      <c r="Q144" s="60" t="str">
        <f aca="false">IF(OR($O144="",$K144="",$N144=""),"",($O144-$K144)*$N144*IF($D144="Short",-1,1))</f>
        <v/>
      </c>
      <c r="R144" s="61" t="str">
        <f aca="false">IFERROR(IF($Q144="","",$Q144/$P144),"")</f>
        <v/>
      </c>
      <c r="S144" s="62" t="str">
        <f aca="false">IFERROR(IF(OR($M144="",$K144="",$L144=""),"",ABS($M144-$K144)/ABS($K144-$L144)),"")</f>
        <v/>
      </c>
      <c r="T144" s="63" t="str">
        <f aca="false">IFERROR(IF($P144="","",$P144/$I144),"")</f>
        <v/>
      </c>
      <c r="U144" s="54"/>
      <c r="V144" s="54"/>
      <c r="W144" s="64"/>
      <c r="X144" s="64"/>
      <c r="Y144" s="65" t="str">
        <f aca="false">IF($R144="","",SUM($R$4:$R144))</f>
        <v/>
      </c>
      <c r="Z144" s="65" t="str">
        <f aca="false">IF($Y144="","",MAX($Y$4:$Y144))</f>
        <v/>
      </c>
      <c r="AA144" s="65" t="str">
        <f aca="false">IF($Y144="","",$Z144-$Y144)</f>
        <v/>
      </c>
      <c r="AB144" s="66" t="str">
        <f aca="false">IF($R144="","",IF($R144&lt;0,N(AB143)+1,0))</f>
        <v/>
      </c>
      <c r="AC144" s="66" t="str">
        <f aca="false">IF($R144="","",IF($R144&gt;0,N(AC143)+1,0))</f>
        <v/>
      </c>
    </row>
    <row r="145" customFormat="false" ht="15" hidden="false" customHeight="false" outlineLevel="0" collapsed="false">
      <c r="A145" s="51" t="str">
        <f aca="false">IF($K145="","",COUNT($K$4:$K145))</f>
        <v/>
      </c>
      <c r="B145" s="52"/>
      <c r="C145" s="53"/>
      <c r="D145" s="54"/>
      <c r="E145" s="54"/>
      <c r="F145" s="54"/>
      <c r="G145" s="54"/>
      <c r="H145" s="54"/>
      <c r="I145" s="55"/>
      <c r="J145" s="56"/>
      <c r="K145" s="57"/>
      <c r="L145" s="57"/>
      <c r="M145" s="57"/>
      <c r="N145" s="58"/>
      <c r="O145" s="57"/>
      <c r="P145" s="59" t="str">
        <f aca="false">IF(OR($K145="",$L145="",$N145=""),"",ABS($K145-$L145)*$N145)</f>
        <v/>
      </c>
      <c r="Q145" s="60" t="str">
        <f aca="false">IF(OR($O145="",$K145="",$N145=""),"",($O145-$K145)*$N145*IF($D145="Short",-1,1))</f>
        <v/>
      </c>
      <c r="R145" s="61" t="str">
        <f aca="false">IFERROR(IF($Q145="","",$Q145/$P145),"")</f>
        <v/>
      </c>
      <c r="S145" s="62" t="str">
        <f aca="false">IFERROR(IF(OR($M145="",$K145="",$L145=""),"",ABS($M145-$K145)/ABS($K145-$L145)),"")</f>
        <v/>
      </c>
      <c r="T145" s="63" t="str">
        <f aca="false">IFERROR(IF($P145="","",$P145/$I145),"")</f>
        <v/>
      </c>
      <c r="U145" s="54"/>
      <c r="V145" s="54"/>
      <c r="W145" s="64"/>
      <c r="X145" s="64"/>
      <c r="Y145" s="65" t="str">
        <f aca="false">IF($R145="","",SUM($R$4:$R145))</f>
        <v/>
      </c>
      <c r="Z145" s="65" t="str">
        <f aca="false">IF($Y145="","",MAX($Y$4:$Y145))</f>
        <v/>
      </c>
      <c r="AA145" s="65" t="str">
        <f aca="false">IF($Y145="","",$Z145-$Y145)</f>
        <v/>
      </c>
      <c r="AB145" s="66" t="str">
        <f aca="false">IF($R145="","",IF($R145&lt;0,N(AB144)+1,0))</f>
        <v/>
      </c>
      <c r="AC145" s="66" t="str">
        <f aca="false">IF($R145="","",IF($R145&gt;0,N(AC144)+1,0))</f>
        <v/>
      </c>
    </row>
    <row r="146" customFormat="false" ht="15" hidden="false" customHeight="false" outlineLevel="0" collapsed="false">
      <c r="A146" s="51" t="str">
        <f aca="false">IF($K146="","",COUNT($K$4:$K146))</f>
        <v/>
      </c>
      <c r="B146" s="52"/>
      <c r="C146" s="53"/>
      <c r="D146" s="54"/>
      <c r="E146" s="54"/>
      <c r="F146" s="54"/>
      <c r="G146" s="54"/>
      <c r="H146" s="54"/>
      <c r="I146" s="55"/>
      <c r="J146" s="56"/>
      <c r="K146" s="57"/>
      <c r="L146" s="57"/>
      <c r="M146" s="57"/>
      <c r="N146" s="58"/>
      <c r="O146" s="57"/>
      <c r="P146" s="59" t="str">
        <f aca="false">IF(OR($K146="",$L146="",$N146=""),"",ABS($K146-$L146)*$N146)</f>
        <v/>
      </c>
      <c r="Q146" s="60" t="str">
        <f aca="false">IF(OR($O146="",$K146="",$N146=""),"",($O146-$K146)*$N146*IF($D146="Short",-1,1))</f>
        <v/>
      </c>
      <c r="R146" s="61" t="str">
        <f aca="false">IFERROR(IF($Q146="","",$Q146/$P146),"")</f>
        <v/>
      </c>
      <c r="S146" s="62" t="str">
        <f aca="false">IFERROR(IF(OR($M146="",$K146="",$L146=""),"",ABS($M146-$K146)/ABS($K146-$L146)),"")</f>
        <v/>
      </c>
      <c r="T146" s="63" t="str">
        <f aca="false">IFERROR(IF($P146="","",$P146/$I146),"")</f>
        <v/>
      </c>
      <c r="U146" s="54"/>
      <c r="V146" s="54"/>
      <c r="W146" s="64"/>
      <c r="X146" s="64"/>
      <c r="Y146" s="65" t="str">
        <f aca="false">IF($R146="","",SUM($R$4:$R146))</f>
        <v/>
      </c>
      <c r="Z146" s="65" t="str">
        <f aca="false">IF($Y146="","",MAX($Y$4:$Y146))</f>
        <v/>
      </c>
      <c r="AA146" s="65" t="str">
        <f aca="false">IF($Y146="","",$Z146-$Y146)</f>
        <v/>
      </c>
      <c r="AB146" s="66" t="str">
        <f aca="false">IF($R146="","",IF($R146&lt;0,N(AB145)+1,0))</f>
        <v/>
      </c>
      <c r="AC146" s="66" t="str">
        <f aca="false">IF($R146="","",IF($R146&gt;0,N(AC145)+1,0))</f>
        <v/>
      </c>
    </row>
    <row r="147" customFormat="false" ht="15" hidden="false" customHeight="false" outlineLevel="0" collapsed="false">
      <c r="A147" s="51" t="str">
        <f aca="false">IF($K147="","",COUNT($K$4:$K147))</f>
        <v/>
      </c>
      <c r="B147" s="52"/>
      <c r="C147" s="53"/>
      <c r="D147" s="54"/>
      <c r="E147" s="54"/>
      <c r="F147" s="54"/>
      <c r="G147" s="54"/>
      <c r="H147" s="54"/>
      <c r="I147" s="55"/>
      <c r="J147" s="56"/>
      <c r="K147" s="57"/>
      <c r="L147" s="57"/>
      <c r="M147" s="57"/>
      <c r="N147" s="58"/>
      <c r="O147" s="57"/>
      <c r="P147" s="59" t="str">
        <f aca="false">IF(OR($K147="",$L147="",$N147=""),"",ABS($K147-$L147)*$N147)</f>
        <v/>
      </c>
      <c r="Q147" s="60" t="str">
        <f aca="false">IF(OR($O147="",$K147="",$N147=""),"",($O147-$K147)*$N147*IF($D147="Short",-1,1))</f>
        <v/>
      </c>
      <c r="R147" s="61" t="str">
        <f aca="false">IFERROR(IF($Q147="","",$Q147/$P147),"")</f>
        <v/>
      </c>
      <c r="S147" s="62" t="str">
        <f aca="false">IFERROR(IF(OR($M147="",$K147="",$L147=""),"",ABS($M147-$K147)/ABS($K147-$L147)),"")</f>
        <v/>
      </c>
      <c r="T147" s="63" t="str">
        <f aca="false">IFERROR(IF($P147="","",$P147/$I147),"")</f>
        <v/>
      </c>
      <c r="U147" s="54"/>
      <c r="V147" s="54"/>
      <c r="W147" s="64"/>
      <c r="X147" s="64"/>
      <c r="Y147" s="65" t="str">
        <f aca="false">IF($R147="","",SUM($R$4:$R147))</f>
        <v/>
      </c>
      <c r="Z147" s="65" t="str">
        <f aca="false">IF($Y147="","",MAX($Y$4:$Y147))</f>
        <v/>
      </c>
      <c r="AA147" s="65" t="str">
        <f aca="false">IF($Y147="","",$Z147-$Y147)</f>
        <v/>
      </c>
      <c r="AB147" s="66" t="str">
        <f aca="false">IF($R147="","",IF($R147&lt;0,N(AB146)+1,0))</f>
        <v/>
      </c>
      <c r="AC147" s="66" t="str">
        <f aca="false">IF($R147="","",IF($R147&gt;0,N(AC146)+1,0))</f>
        <v/>
      </c>
    </row>
    <row r="148" customFormat="false" ht="15" hidden="false" customHeight="false" outlineLevel="0" collapsed="false">
      <c r="A148" s="51" t="str">
        <f aca="false">IF($K148="","",COUNT($K$4:$K148))</f>
        <v/>
      </c>
      <c r="B148" s="52"/>
      <c r="C148" s="53"/>
      <c r="D148" s="54"/>
      <c r="E148" s="54"/>
      <c r="F148" s="54"/>
      <c r="G148" s="54"/>
      <c r="H148" s="54"/>
      <c r="I148" s="55"/>
      <c r="J148" s="56"/>
      <c r="K148" s="57"/>
      <c r="L148" s="57"/>
      <c r="M148" s="57"/>
      <c r="N148" s="58"/>
      <c r="O148" s="57"/>
      <c r="P148" s="59" t="str">
        <f aca="false">IF(OR($K148="",$L148="",$N148=""),"",ABS($K148-$L148)*$N148)</f>
        <v/>
      </c>
      <c r="Q148" s="60" t="str">
        <f aca="false">IF(OR($O148="",$K148="",$N148=""),"",($O148-$K148)*$N148*IF($D148="Short",-1,1))</f>
        <v/>
      </c>
      <c r="R148" s="61" t="str">
        <f aca="false">IFERROR(IF($Q148="","",$Q148/$P148),"")</f>
        <v/>
      </c>
      <c r="S148" s="62" t="str">
        <f aca="false">IFERROR(IF(OR($M148="",$K148="",$L148=""),"",ABS($M148-$K148)/ABS($K148-$L148)),"")</f>
        <v/>
      </c>
      <c r="T148" s="63" t="str">
        <f aca="false">IFERROR(IF($P148="","",$P148/$I148),"")</f>
        <v/>
      </c>
      <c r="U148" s="54"/>
      <c r="V148" s="54"/>
      <c r="W148" s="64"/>
      <c r="X148" s="64"/>
      <c r="Y148" s="65" t="str">
        <f aca="false">IF($R148="","",SUM($R$4:$R148))</f>
        <v/>
      </c>
      <c r="Z148" s="65" t="str">
        <f aca="false">IF($Y148="","",MAX($Y$4:$Y148))</f>
        <v/>
      </c>
      <c r="AA148" s="65" t="str">
        <f aca="false">IF($Y148="","",$Z148-$Y148)</f>
        <v/>
      </c>
      <c r="AB148" s="66" t="str">
        <f aca="false">IF($R148="","",IF($R148&lt;0,N(AB147)+1,0))</f>
        <v/>
      </c>
      <c r="AC148" s="66" t="str">
        <f aca="false">IF($R148="","",IF($R148&gt;0,N(AC147)+1,0))</f>
        <v/>
      </c>
    </row>
    <row r="149" customFormat="false" ht="15" hidden="false" customHeight="false" outlineLevel="0" collapsed="false">
      <c r="A149" s="51" t="str">
        <f aca="false">IF($K149="","",COUNT($K$4:$K149))</f>
        <v/>
      </c>
      <c r="B149" s="52"/>
      <c r="C149" s="53"/>
      <c r="D149" s="54"/>
      <c r="E149" s="54"/>
      <c r="F149" s="54"/>
      <c r="G149" s="54"/>
      <c r="H149" s="54"/>
      <c r="I149" s="55"/>
      <c r="J149" s="56"/>
      <c r="K149" s="57"/>
      <c r="L149" s="57"/>
      <c r="M149" s="57"/>
      <c r="N149" s="58"/>
      <c r="O149" s="57"/>
      <c r="P149" s="59" t="str">
        <f aca="false">IF(OR($K149="",$L149="",$N149=""),"",ABS($K149-$L149)*$N149)</f>
        <v/>
      </c>
      <c r="Q149" s="60" t="str">
        <f aca="false">IF(OR($O149="",$K149="",$N149=""),"",($O149-$K149)*$N149*IF($D149="Short",-1,1))</f>
        <v/>
      </c>
      <c r="R149" s="61" t="str">
        <f aca="false">IFERROR(IF($Q149="","",$Q149/$P149),"")</f>
        <v/>
      </c>
      <c r="S149" s="62" t="str">
        <f aca="false">IFERROR(IF(OR($M149="",$K149="",$L149=""),"",ABS($M149-$K149)/ABS($K149-$L149)),"")</f>
        <v/>
      </c>
      <c r="T149" s="63" t="str">
        <f aca="false">IFERROR(IF($P149="","",$P149/$I149),"")</f>
        <v/>
      </c>
      <c r="U149" s="54"/>
      <c r="V149" s="54"/>
      <c r="W149" s="64"/>
      <c r="X149" s="64"/>
      <c r="Y149" s="65" t="str">
        <f aca="false">IF($R149="","",SUM($R$4:$R149))</f>
        <v/>
      </c>
      <c r="Z149" s="65" t="str">
        <f aca="false">IF($Y149="","",MAX($Y$4:$Y149))</f>
        <v/>
      </c>
      <c r="AA149" s="65" t="str">
        <f aca="false">IF($Y149="","",$Z149-$Y149)</f>
        <v/>
      </c>
      <c r="AB149" s="66" t="str">
        <f aca="false">IF($R149="","",IF($R149&lt;0,N(AB148)+1,0))</f>
        <v/>
      </c>
      <c r="AC149" s="66" t="str">
        <f aca="false">IF($R149="","",IF($R149&gt;0,N(AC148)+1,0))</f>
        <v/>
      </c>
    </row>
    <row r="150" customFormat="false" ht="15" hidden="false" customHeight="false" outlineLevel="0" collapsed="false">
      <c r="A150" s="51" t="str">
        <f aca="false">IF($K150="","",COUNT($K$4:$K150))</f>
        <v/>
      </c>
      <c r="B150" s="52"/>
      <c r="C150" s="53"/>
      <c r="D150" s="54"/>
      <c r="E150" s="54"/>
      <c r="F150" s="54"/>
      <c r="G150" s="54"/>
      <c r="H150" s="54"/>
      <c r="I150" s="55"/>
      <c r="J150" s="56"/>
      <c r="K150" s="57"/>
      <c r="L150" s="57"/>
      <c r="M150" s="57"/>
      <c r="N150" s="58"/>
      <c r="O150" s="57"/>
      <c r="P150" s="59" t="str">
        <f aca="false">IF(OR($K150="",$L150="",$N150=""),"",ABS($K150-$L150)*$N150)</f>
        <v/>
      </c>
      <c r="Q150" s="60" t="str">
        <f aca="false">IF(OR($O150="",$K150="",$N150=""),"",($O150-$K150)*$N150*IF($D150="Short",-1,1))</f>
        <v/>
      </c>
      <c r="R150" s="61" t="str">
        <f aca="false">IFERROR(IF($Q150="","",$Q150/$P150),"")</f>
        <v/>
      </c>
      <c r="S150" s="62" t="str">
        <f aca="false">IFERROR(IF(OR($M150="",$K150="",$L150=""),"",ABS($M150-$K150)/ABS($K150-$L150)),"")</f>
        <v/>
      </c>
      <c r="T150" s="63" t="str">
        <f aca="false">IFERROR(IF($P150="","",$P150/$I150),"")</f>
        <v/>
      </c>
      <c r="U150" s="54"/>
      <c r="V150" s="54"/>
      <c r="W150" s="64"/>
      <c r="X150" s="64"/>
      <c r="Y150" s="65" t="str">
        <f aca="false">IF($R150="","",SUM($R$4:$R150))</f>
        <v/>
      </c>
      <c r="Z150" s="65" t="str">
        <f aca="false">IF($Y150="","",MAX($Y$4:$Y150))</f>
        <v/>
      </c>
      <c r="AA150" s="65" t="str">
        <f aca="false">IF($Y150="","",$Z150-$Y150)</f>
        <v/>
      </c>
      <c r="AB150" s="66" t="str">
        <f aca="false">IF($R150="","",IF($R150&lt;0,N(AB149)+1,0))</f>
        <v/>
      </c>
      <c r="AC150" s="66" t="str">
        <f aca="false">IF($R150="","",IF($R150&gt;0,N(AC149)+1,0))</f>
        <v/>
      </c>
    </row>
    <row r="151" customFormat="false" ht="15" hidden="false" customHeight="false" outlineLevel="0" collapsed="false">
      <c r="A151" s="51" t="str">
        <f aca="false">IF($K151="","",COUNT($K$4:$K151))</f>
        <v/>
      </c>
      <c r="B151" s="52"/>
      <c r="C151" s="53"/>
      <c r="D151" s="54"/>
      <c r="E151" s="54"/>
      <c r="F151" s="54"/>
      <c r="G151" s="54"/>
      <c r="H151" s="54"/>
      <c r="I151" s="55"/>
      <c r="J151" s="56"/>
      <c r="K151" s="57"/>
      <c r="L151" s="57"/>
      <c r="M151" s="57"/>
      <c r="N151" s="58"/>
      <c r="O151" s="57"/>
      <c r="P151" s="59" t="str">
        <f aca="false">IF(OR($K151="",$L151="",$N151=""),"",ABS($K151-$L151)*$N151)</f>
        <v/>
      </c>
      <c r="Q151" s="60" t="str">
        <f aca="false">IF(OR($O151="",$K151="",$N151=""),"",($O151-$K151)*$N151*IF($D151="Short",-1,1))</f>
        <v/>
      </c>
      <c r="R151" s="61" t="str">
        <f aca="false">IFERROR(IF($Q151="","",$Q151/$P151),"")</f>
        <v/>
      </c>
      <c r="S151" s="62" t="str">
        <f aca="false">IFERROR(IF(OR($M151="",$K151="",$L151=""),"",ABS($M151-$K151)/ABS($K151-$L151)),"")</f>
        <v/>
      </c>
      <c r="T151" s="63" t="str">
        <f aca="false">IFERROR(IF($P151="","",$P151/$I151),"")</f>
        <v/>
      </c>
      <c r="U151" s="54"/>
      <c r="V151" s="54"/>
      <c r="W151" s="64"/>
      <c r="X151" s="64"/>
      <c r="Y151" s="65" t="str">
        <f aca="false">IF($R151="","",SUM($R$4:$R151))</f>
        <v/>
      </c>
      <c r="Z151" s="65" t="str">
        <f aca="false">IF($Y151="","",MAX($Y$4:$Y151))</f>
        <v/>
      </c>
      <c r="AA151" s="65" t="str">
        <f aca="false">IF($Y151="","",$Z151-$Y151)</f>
        <v/>
      </c>
      <c r="AB151" s="66" t="str">
        <f aca="false">IF($R151="","",IF($R151&lt;0,N(AB150)+1,0))</f>
        <v/>
      </c>
      <c r="AC151" s="66" t="str">
        <f aca="false">IF($R151="","",IF($R151&gt;0,N(AC150)+1,0))</f>
        <v/>
      </c>
    </row>
    <row r="152" customFormat="false" ht="15" hidden="false" customHeight="false" outlineLevel="0" collapsed="false">
      <c r="A152" s="51" t="str">
        <f aca="false">IF($K152="","",COUNT($K$4:$K152))</f>
        <v/>
      </c>
      <c r="B152" s="52"/>
      <c r="C152" s="53"/>
      <c r="D152" s="54"/>
      <c r="E152" s="54"/>
      <c r="F152" s="54"/>
      <c r="G152" s="54"/>
      <c r="H152" s="54"/>
      <c r="I152" s="55"/>
      <c r="J152" s="56"/>
      <c r="K152" s="57"/>
      <c r="L152" s="57"/>
      <c r="M152" s="57"/>
      <c r="N152" s="58"/>
      <c r="O152" s="57"/>
      <c r="P152" s="59" t="str">
        <f aca="false">IF(OR($K152="",$L152="",$N152=""),"",ABS($K152-$L152)*$N152)</f>
        <v/>
      </c>
      <c r="Q152" s="60" t="str">
        <f aca="false">IF(OR($O152="",$K152="",$N152=""),"",($O152-$K152)*$N152*IF($D152="Short",-1,1))</f>
        <v/>
      </c>
      <c r="R152" s="61" t="str">
        <f aca="false">IFERROR(IF($Q152="","",$Q152/$P152),"")</f>
        <v/>
      </c>
      <c r="S152" s="62" t="str">
        <f aca="false">IFERROR(IF(OR($M152="",$K152="",$L152=""),"",ABS($M152-$K152)/ABS($K152-$L152)),"")</f>
        <v/>
      </c>
      <c r="T152" s="63" t="str">
        <f aca="false">IFERROR(IF($P152="","",$P152/$I152),"")</f>
        <v/>
      </c>
      <c r="U152" s="54"/>
      <c r="V152" s="54"/>
      <c r="W152" s="64"/>
      <c r="X152" s="64"/>
      <c r="Y152" s="65" t="str">
        <f aca="false">IF($R152="","",SUM($R$4:$R152))</f>
        <v/>
      </c>
      <c r="Z152" s="65" t="str">
        <f aca="false">IF($Y152="","",MAX($Y$4:$Y152))</f>
        <v/>
      </c>
      <c r="AA152" s="65" t="str">
        <f aca="false">IF($Y152="","",$Z152-$Y152)</f>
        <v/>
      </c>
      <c r="AB152" s="66" t="str">
        <f aca="false">IF($R152="","",IF($R152&lt;0,N(AB151)+1,0))</f>
        <v/>
      </c>
      <c r="AC152" s="66" t="str">
        <f aca="false">IF($R152="","",IF($R152&gt;0,N(AC151)+1,0))</f>
        <v/>
      </c>
    </row>
    <row r="153" customFormat="false" ht="15" hidden="false" customHeight="false" outlineLevel="0" collapsed="false">
      <c r="A153" s="51" t="str">
        <f aca="false">IF($K153="","",COUNT($K$4:$K153))</f>
        <v/>
      </c>
      <c r="B153" s="52"/>
      <c r="C153" s="53"/>
      <c r="D153" s="54"/>
      <c r="E153" s="54"/>
      <c r="F153" s="54"/>
      <c r="G153" s="54"/>
      <c r="H153" s="54"/>
      <c r="I153" s="55"/>
      <c r="J153" s="56"/>
      <c r="K153" s="57"/>
      <c r="L153" s="57"/>
      <c r="M153" s="57"/>
      <c r="N153" s="58"/>
      <c r="O153" s="57"/>
      <c r="P153" s="59" t="str">
        <f aca="false">IF(OR($K153="",$L153="",$N153=""),"",ABS($K153-$L153)*$N153)</f>
        <v/>
      </c>
      <c r="Q153" s="60" t="str">
        <f aca="false">IF(OR($O153="",$K153="",$N153=""),"",($O153-$K153)*$N153*IF($D153="Short",-1,1))</f>
        <v/>
      </c>
      <c r="R153" s="61" t="str">
        <f aca="false">IFERROR(IF($Q153="","",$Q153/$P153),"")</f>
        <v/>
      </c>
      <c r="S153" s="62" t="str">
        <f aca="false">IFERROR(IF(OR($M153="",$K153="",$L153=""),"",ABS($M153-$K153)/ABS($K153-$L153)),"")</f>
        <v/>
      </c>
      <c r="T153" s="63" t="str">
        <f aca="false">IFERROR(IF($P153="","",$P153/$I153),"")</f>
        <v/>
      </c>
      <c r="U153" s="54"/>
      <c r="V153" s="54"/>
      <c r="W153" s="64"/>
      <c r="X153" s="64"/>
      <c r="Y153" s="65" t="str">
        <f aca="false">IF($R153="","",SUM($R$4:$R153))</f>
        <v/>
      </c>
      <c r="Z153" s="65" t="str">
        <f aca="false">IF($Y153="","",MAX($Y$4:$Y153))</f>
        <v/>
      </c>
      <c r="AA153" s="65" t="str">
        <f aca="false">IF($Y153="","",$Z153-$Y153)</f>
        <v/>
      </c>
      <c r="AB153" s="66" t="str">
        <f aca="false">IF($R153="","",IF($R153&lt;0,N(AB152)+1,0))</f>
        <v/>
      </c>
      <c r="AC153" s="66" t="str">
        <f aca="false">IF($R153="","",IF($R153&gt;0,N(AC152)+1,0))</f>
        <v/>
      </c>
    </row>
    <row r="154" customFormat="false" ht="15" hidden="false" customHeight="false" outlineLevel="0" collapsed="false">
      <c r="A154" s="51" t="str">
        <f aca="false">IF($K154="","",COUNT($K$4:$K154))</f>
        <v/>
      </c>
      <c r="B154" s="52"/>
      <c r="C154" s="53"/>
      <c r="D154" s="54"/>
      <c r="E154" s="54"/>
      <c r="F154" s="54"/>
      <c r="G154" s="54"/>
      <c r="H154" s="54"/>
      <c r="I154" s="55"/>
      <c r="J154" s="56"/>
      <c r="K154" s="57"/>
      <c r="L154" s="57"/>
      <c r="M154" s="57"/>
      <c r="N154" s="58"/>
      <c r="O154" s="57"/>
      <c r="P154" s="59" t="str">
        <f aca="false">IF(OR($K154="",$L154="",$N154=""),"",ABS($K154-$L154)*$N154)</f>
        <v/>
      </c>
      <c r="Q154" s="60" t="str">
        <f aca="false">IF(OR($O154="",$K154="",$N154=""),"",($O154-$K154)*$N154*IF($D154="Short",-1,1))</f>
        <v/>
      </c>
      <c r="R154" s="61" t="str">
        <f aca="false">IFERROR(IF($Q154="","",$Q154/$P154),"")</f>
        <v/>
      </c>
      <c r="S154" s="62" t="str">
        <f aca="false">IFERROR(IF(OR($M154="",$K154="",$L154=""),"",ABS($M154-$K154)/ABS($K154-$L154)),"")</f>
        <v/>
      </c>
      <c r="T154" s="63" t="str">
        <f aca="false">IFERROR(IF($P154="","",$P154/$I154),"")</f>
        <v/>
      </c>
      <c r="U154" s="54"/>
      <c r="V154" s="54"/>
      <c r="W154" s="64"/>
      <c r="X154" s="64"/>
      <c r="Y154" s="65" t="str">
        <f aca="false">IF($R154="","",SUM($R$4:$R154))</f>
        <v/>
      </c>
      <c r="Z154" s="65" t="str">
        <f aca="false">IF($Y154="","",MAX($Y$4:$Y154))</f>
        <v/>
      </c>
      <c r="AA154" s="65" t="str">
        <f aca="false">IF($Y154="","",$Z154-$Y154)</f>
        <v/>
      </c>
      <c r="AB154" s="66" t="str">
        <f aca="false">IF($R154="","",IF($R154&lt;0,N(AB153)+1,0))</f>
        <v/>
      </c>
      <c r="AC154" s="66" t="str">
        <f aca="false">IF($R154="","",IF($R154&gt;0,N(AC153)+1,0))</f>
        <v/>
      </c>
    </row>
    <row r="155" customFormat="false" ht="15" hidden="false" customHeight="false" outlineLevel="0" collapsed="false">
      <c r="A155" s="51" t="str">
        <f aca="false">IF($K155="","",COUNT($K$4:$K155))</f>
        <v/>
      </c>
      <c r="B155" s="52"/>
      <c r="C155" s="53"/>
      <c r="D155" s="54"/>
      <c r="E155" s="54"/>
      <c r="F155" s="54"/>
      <c r="G155" s="54"/>
      <c r="H155" s="54"/>
      <c r="I155" s="55"/>
      <c r="J155" s="56"/>
      <c r="K155" s="57"/>
      <c r="L155" s="57"/>
      <c r="M155" s="57"/>
      <c r="N155" s="58"/>
      <c r="O155" s="57"/>
      <c r="P155" s="59" t="str">
        <f aca="false">IF(OR($K155="",$L155="",$N155=""),"",ABS($K155-$L155)*$N155)</f>
        <v/>
      </c>
      <c r="Q155" s="60" t="str">
        <f aca="false">IF(OR($O155="",$K155="",$N155=""),"",($O155-$K155)*$N155*IF($D155="Short",-1,1))</f>
        <v/>
      </c>
      <c r="R155" s="61" t="str">
        <f aca="false">IFERROR(IF($Q155="","",$Q155/$P155),"")</f>
        <v/>
      </c>
      <c r="S155" s="62" t="str">
        <f aca="false">IFERROR(IF(OR($M155="",$K155="",$L155=""),"",ABS($M155-$K155)/ABS($K155-$L155)),"")</f>
        <v/>
      </c>
      <c r="T155" s="63" t="str">
        <f aca="false">IFERROR(IF($P155="","",$P155/$I155),"")</f>
        <v/>
      </c>
      <c r="U155" s="54"/>
      <c r="V155" s="54"/>
      <c r="W155" s="64"/>
      <c r="X155" s="64"/>
      <c r="Y155" s="65" t="str">
        <f aca="false">IF($R155="","",SUM($R$4:$R155))</f>
        <v/>
      </c>
      <c r="Z155" s="65" t="str">
        <f aca="false">IF($Y155="","",MAX($Y$4:$Y155))</f>
        <v/>
      </c>
      <c r="AA155" s="65" t="str">
        <f aca="false">IF($Y155="","",$Z155-$Y155)</f>
        <v/>
      </c>
      <c r="AB155" s="66" t="str">
        <f aca="false">IF($R155="","",IF($R155&lt;0,N(AB154)+1,0))</f>
        <v/>
      </c>
      <c r="AC155" s="66" t="str">
        <f aca="false">IF($R155="","",IF($R155&gt;0,N(AC154)+1,0))</f>
        <v/>
      </c>
    </row>
    <row r="156" customFormat="false" ht="15" hidden="false" customHeight="false" outlineLevel="0" collapsed="false">
      <c r="A156" s="51" t="str">
        <f aca="false">IF($K156="","",COUNT($K$4:$K156))</f>
        <v/>
      </c>
      <c r="B156" s="52"/>
      <c r="C156" s="53"/>
      <c r="D156" s="54"/>
      <c r="E156" s="54"/>
      <c r="F156" s="54"/>
      <c r="G156" s="54"/>
      <c r="H156" s="54"/>
      <c r="I156" s="55"/>
      <c r="J156" s="56"/>
      <c r="K156" s="57"/>
      <c r="L156" s="57"/>
      <c r="M156" s="57"/>
      <c r="N156" s="58"/>
      <c r="O156" s="57"/>
      <c r="P156" s="59" t="str">
        <f aca="false">IF(OR($K156="",$L156="",$N156=""),"",ABS($K156-$L156)*$N156)</f>
        <v/>
      </c>
      <c r="Q156" s="60" t="str">
        <f aca="false">IF(OR($O156="",$K156="",$N156=""),"",($O156-$K156)*$N156*IF($D156="Short",-1,1))</f>
        <v/>
      </c>
      <c r="R156" s="61" t="str">
        <f aca="false">IFERROR(IF($Q156="","",$Q156/$P156),"")</f>
        <v/>
      </c>
      <c r="S156" s="62" t="str">
        <f aca="false">IFERROR(IF(OR($M156="",$K156="",$L156=""),"",ABS($M156-$K156)/ABS($K156-$L156)),"")</f>
        <v/>
      </c>
      <c r="T156" s="63" t="str">
        <f aca="false">IFERROR(IF($P156="","",$P156/$I156),"")</f>
        <v/>
      </c>
      <c r="U156" s="54"/>
      <c r="V156" s="54"/>
      <c r="W156" s="64"/>
      <c r="X156" s="64"/>
      <c r="Y156" s="65" t="str">
        <f aca="false">IF($R156="","",SUM($R$4:$R156))</f>
        <v/>
      </c>
      <c r="Z156" s="65" t="str">
        <f aca="false">IF($Y156="","",MAX($Y$4:$Y156))</f>
        <v/>
      </c>
      <c r="AA156" s="65" t="str">
        <f aca="false">IF($Y156="","",$Z156-$Y156)</f>
        <v/>
      </c>
      <c r="AB156" s="66" t="str">
        <f aca="false">IF($R156="","",IF($R156&lt;0,N(AB155)+1,0))</f>
        <v/>
      </c>
      <c r="AC156" s="66" t="str">
        <f aca="false">IF($R156="","",IF($R156&gt;0,N(AC155)+1,0))</f>
        <v/>
      </c>
    </row>
    <row r="157" customFormat="false" ht="15" hidden="false" customHeight="false" outlineLevel="0" collapsed="false">
      <c r="A157" s="51" t="str">
        <f aca="false">IF($K157="","",COUNT($K$4:$K157))</f>
        <v/>
      </c>
      <c r="B157" s="52"/>
      <c r="C157" s="53"/>
      <c r="D157" s="54"/>
      <c r="E157" s="54"/>
      <c r="F157" s="54"/>
      <c r="G157" s="54"/>
      <c r="H157" s="54"/>
      <c r="I157" s="55"/>
      <c r="J157" s="56"/>
      <c r="K157" s="57"/>
      <c r="L157" s="57"/>
      <c r="M157" s="57"/>
      <c r="N157" s="58"/>
      <c r="O157" s="57"/>
      <c r="P157" s="59" t="str">
        <f aca="false">IF(OR($K157="",$L157="",$N157=""),"",ABS($K157-$L157)*$N157)</f>
        <v/>
      </c>
      <c r="Q157" s="60" t="str">
        <f aca="false">IF(OR($O157="",$K157="",$N157=""),"",($O157-$K157)*$N157*IF($D157="Short",-1,1))</f>
        <v/>
      </c>
      <c r="R157" s="61" t="str">
        <f aca="false">IFERROR(IF($Q157="","",$Q157/$P157),"")</f>
        <v/>
      </c>
      <c r="S157" s="62" t="str">
        <f aca="false">IFERROR(IF(OR($M157="",$K157="",$L157=""),"",ABS($M157-$K157)/ABS($K157-$L157)),"")</f>
        <v/>
      </c>
      <c r="T157" s="63" t="str">
        <f aca="false">IFERROR(IF($P157="","",$P157/$I157),"")</f>
        <v/>
      </c>
      <c r="U157" s="54"/>
      <c r="V157" s="54"/>
      <c r="W157" s="64"/>
      <c r="X157" s="64"/>
      <c r="Y157" s="65" t="str">
        <f aca="false">IF($R157="","",SUM($R$4:$R157))</f>
        <v/>
      </c>
      <c r="Z157" s="65" t="str">
        <f aca="false">IF($Y157="","",MAX($Y$4:$Y157))</f>
        <v/>
      </c>
      <c r="AA157" s="65" t="str">
        <f aca="false">IF($Y157="","",$Z157-$Y157)</f>
        <v/>
      </c>
      <c r="AB157" s="66" t="str">
        <f aca="false">IF($R157="","",IF($R157&lt;0,N(AB156)+1,0))</f>
        <v/>
      </c>
      <c r="AC157" s="66" t="str">
        <f aca="false">IF($R157="","",IF($R157&gt;0,N(AC156)+1,0))</f>
        <v/>
      </c>
    </row>
    <row r="158" customFormat="false" ht="15" hidden="false" customHeight="false" outlineLevel="0" collapsed="false">
      <c r="A158" s="51" t="str">
        <f aca="false">IF($K158="","",COUNT($K$4:$K158))</f>
        <v/>
      </c>
      <c r="B158" s="52"/>
      <c r="C158" s="53"/>
      <c r="D158" s="54"/>
      <c r="E158" s="54"/>
      <c r="F158" s="54"/>
      <c r="G158" s="54"/>
      <c r="H158" s="54"/>
      <c r="I158" s="55"/>
      <c r="J158" s="56"/>
      <c r="K158" s="57"/>
      <c r="L158" s="57"/>
      <c r="M158" s="57"/>
      <c r="N158" s="58"/>
      <c r="O158" s="57"/>
      <c r="P158" s="59" t="str">
        <f aca="false">IF(OR($K158="",$L158="",$N158=""),"",ABS($K158-$L158)*$N158)</f>
        <v/>
      </c>
      <c r="Q158" s="60" t="str">
        <f aca="false">IF(OR($O158="",$K158="",$N158=""),"",($O158-$K158)*$N158*IF($D158="Short",-1,1))</f>
        <v/>
      </c>
      <c r="R158" s="61" t="str">
        <f aca="false">IFERROR(IF($Q158="","",$Q158/$P158),"")</f>
        <v/>
      </c>
      <c r="S158" s="62" t="str">
        <f aca="false">IFERROR(IF(OR($M158="",$K158="",$L158=""),"",ABS($M158-$K158)/ABS($K158-$L158)),"")</f>
        <v/>
      </c>
      <c r="T158" s="63" t="str">
        <f aca="false">IFERROR(IF($P158="","",$P158/$I158),"")</f>
        <v/>
      </c>
      <c r="U158" s="54"/>
      <c r="V158" s="54"/>
      <c r="W158" s="64"/>
      <c r="X158" s="64"/>
      <c r="Y158" s="65" t="str">
        <f aca="false">IF($R158="","",SUM($R$4:$R158))</f>
        <v/>
      </c>
      <c r="Z158" s="65" t="str">
        <f aca="false">IF($Y158="","",MAX($Y$4:$Y158))</f>
        <v/>
      </c>
      <c r="AA158" s="65" t="str">
        <f aca="false">IF($Y158="","",$Z158-$Y158)</f>
        <v/>
      </c>
      <c r="AB158" s="66" t="str">
        <f aca="false">IF($R158="","",IF($R158&lt;0,N(AB157)+1,0))</f>
        <v/>
      </c>
      <c r="AC158" s="66" t="str">
        <f aca="false">IF($R158="","",IF($R158&gt;0,N(AC157)+1,0))</f>
        <v/>
      </c>
    </row>
    <row r="159" customFormat="false" ht="15" hidden="false" customHeight="false" outlineLevel="0" collapsed="false">
      <c r="A159" s="51" t="str">
        <f aca="false">IF($K159="","",COUNT($K$4:$K159))</f>
        <v/>
      </c>
      <c r="B159" s="52"/>
      <c r="C159" s="53"/>
      <c r="D159" s="54"/>
      <c r="E159" s="54"/>
      <c r="F159" s="54"/>
      <c r="G159" s="54"/>
      <c r="H159" s="54"/>
      <c r="I159" s="55"/>
      <c r="J159" s="56"/>
      <c r="K159" s="57"/>
      <c r="L159" s="57"/>
      <c r="M159" s="57"/>
      <c r="N159" s="58"/>
      <c r="O159" s="57"/>
      <c r="P159" s="59" t="str">
        <f aca="false">IF(OR($K159="",$L159="",$N159=""),"",ABS($K159-$L159)*$N159)</f>
        <v/>
      </c>
      <c r="Q159" s="60" t="str">
        <f aca="false">IF(OR($O159="",$K159="",$N159=""),"",($O159-$K159)*$N159*IF($D159="Short",-1,1))</f>
        <v/>
      </c>
      <c r="R159" s="61" t="str">
        <f aca="false">IFERROR(IF($Q159="","",$Q159/$P159),"")</f>
        <v/>
      </c>
      <c r="S159" s="62" t="str">
        <f aca="false">IFERROR(IF(OR($M159="",$K159="",$L159=""),"",ABS($M159-$K159)/ABS($K159-$L159)),"")</f>
        <v/>
      </c>
      <c r="T159" s="63" t="str">
        <f aca="false">IFERROR(IF($P159="","",$P159/$I159),"")</f>
        <v/>
      </c>
      <c r="U159" s="54"/>
      <c r="V159" s="54"/>
      <c r="W159" s="64"/>
      <c r="X159" s="64"/>
      <c r="Y159" s="65" t="str">
        <f aca="false">IF($R159="","",SUM($R$4:$R159))</f>
        <v/>
      </c>
      <c r="Z159" s="65" t="str">
        <f aca="false">IF($Y159="","",MAX($Y$4:$Y159))</f>
        <v/>
      </c>
      <c r="AA159" s="65" t="str">
        <f aca="false">IF($Y159="","",$Z159-$Y159)</f>
        <v/>
      </c>
      <c r="AB159" s="66" t="str">
        <f aca="false">IF($R159="","",IF($R159&lt;0,N(AB158)+1,0))</f>
        <v/>
      </c>
      <c r="AC159" s="66" t="str">
        <f aca="false">IF($R159="","",IF($R159&gt;0,N(AC158)+1,0))</f>
        <v/>
      </c>
    </row>
    <row r="160" customFormat="false" ht="15" hidden="false" customHeight="false" outlineLevel="0" collapsed="false">
      <c r="A160" s="51" t="str">
        <f aca="false">IF($K160="","",COUNT($K$4:$K160))</f>
        <v/>
      </c>
      <c r="B160" s="52"/>
      <c r="C160" s="53"/>
      <c r="D160" s="54"/>
      <c r="E160" s="54"/>
      <c r="F160" s="54"/>
      <c r="G160" s="54"/>
      <c r="H160" s="54"/>
      <c r="I160" s="55"/>
      <c r="J160" s="56"/>
      <c r="K160" s="57"/>
      <c r="L160" s="57"/>
      <c r="M160" s="57"/>
      <c r="N160" s="58"/>
      <c r="O160" s="57"/>
      <c r="P160" s="59" t="str">
        <f aca="false">IF(OR($K160="",$L160="",$N160=""),"",ABS($K160-$L160)*$N160)</f>
        <v/>
      </c>
      <c r="Q160" s="60" t="str">
        <f aca="false">IF(OR($O160="",$K160="",$N160=""),"",($O160-$K160)*$N160*IF($D160="Short",-1,1))</f>
        <v/>
      </c>
      <c r="R160" s="61" t="str">
        <f aca="false">IFERROR(IF($Q160="","",$Q160/$P160),"")</f>
        <v/>
      </c>
      <c r="S160" s="62" t="str">
        <f aca="false">IFERROR(IF(OR($M160="",$K160="",$L160=""),"",ABS($M160-$K160)/ABS($K160-$L160)),"")</f>
        <v/>
      </c>
      <c r="T160" s="63" t="str">
        <f aca="false">IFERROR(IF($P160="","",$P160/$I160),"")</f>
        <v/>
      </c>
      <c r="U160" s="54"/>
      <c r="V160" s="54"/>
      <c r="W160" s="64"/>
      <c r="X160" s="64"/>
      <c r="Y160" s="65" t="str">
        <f aca="false">IF($R160="","",SUM($R$4:$R160))</f>
        <v/>
      </c>
      <c r="Z160" s="65" t="str">
        <f aca="false">IF($Y160="","",MAX($Y$4:$Y160))</f>
        <v/>
      </c>
      <c r="AA160" s="65" t="str">
        <f aca="false">IF($Y160="","",$Z160-$Y160)</f>
        <v/>
      </c>
      <c r="AB160" s="66" t="str">
        <f aca="false">IF($R160="","",IF($R160&lt;0,N(AB159)+1,0))</f>
        <v/>
      </c>
      <c r="AC160" s="66" t="str">
        <f aca="false">IF($R160="","",IF($R160&gt;0,N(AC159)+1,0))</f>
        <v/>
      </c>
    </row>
    <row r="161" customFormat="false" ht="15" hidden="false" customHeight="false" outlineLevel="0" collapsed="false">
      <c r="A161" s="51" t="str">
        <f aca="false">IF($K161="","",COUNT($K$4:$K161))</f>
        <v/>
      </c>
      <c r="B161" s="52"/>
      <c r="C161" s="53"/>
      <c r="D161" s="54"/>
      <c r="E161" s="54"/>
      <c r="F161" s="54"/>
      <c r="G161" s="54"/>
      <c r="H161" s="54"/>
      <c r="I161" s="55"/>
      <c r="J161" s="56"/>
      <c r="K161" s="57"/>
      <c r="L161" s="57"/>
      <c r="M161" s="57"/>
      <c r="N161" s="58"/>
      <c r="O161" s="57"/>
      <c r="P161" s="59" t="str">
        <f aca="false">IF(OR($K161="",$L161="",$N161=""),"",ABS($K161-$L161)*$N161)</f>
        <v/>
      </c>
      <c r="Q161" s="60" t="str">
        <f aca="false">IF(OR($O161="",$K161="",$N161=""),"",($O161-$K161)*$N161*IF($D161="Short",-1,1))</f>
        <v/>
      </c>
      <c r="R161" s="61" t="str">
        <f aca="false">IFERROR(IF($Q161="","",$Q161/$P161),"")</f>
        <v/>
      </c>
      <c r="S161" s="62" t="str">
        <f aca="false">IFERROR(IF(OR($M161="",$K161="",$L161=""),"",ABS($M161-$K161)/ABS($K161-$L161)),"")</f>
        <v/>
      </c>
      <c r="T161" s="63" t="str">
        <f aca="false">IFERROR(IF($P161="","",$P161/$I161),"")</f>
        <v/>
      </c>
      <c r="U161" s="54"/>
      <c r="V161" s="54"/>
      <c r="W161" s="64"/>
      <c r="X161" s="64"/>
      <c r="Y161" s="65" t="str">
        <f aca="false">IF($R161="","",SUM($R$4:$R161))</f>
        <v/>
      </c>
      <c r="Z161" s="65" t="str">
        <f aca="false">IF($Y161="","",MAX($Y$4:$Y161))</f>
        <v/>
      </c>
      <c r="AA161" s="65" t="str">
        <f aca="false">IF($Y161="","",$Z161-$Y161)</f>
        <v/>
      </c>
      <c r="AB161" s="66" t="str">
        <f aca="false">IF($R161="","",IF($R161&lt;0,N(AB160)+1,0))</f>
        <v/>
      </c>
      <c r="AC161" s="66" t="str">
        <f aca="false">IF($R161="","",IF($R161&gt;0,N(AC160)+1,0))</f>
        <v/>
      </c>
    </row>
    <row r="162" customFormat="false" ht="15" hidden="false" customHeight="false" outlineLevel="0" collapsed="false">
      <c r="A162" s="51" t="str">
        <f aca="false">IF($K162="","",COUNT($K$4:$K162))</f>
        <v/>
      </c>
      <c r="B162" s="52"/>
      <c r="C162" s="53"/>
      <c r="D162" s="54"/>
      <c r="E162" s="54"/>
      <c r="F162" s="54"/>
      <c r="G162" s="54"/>
      <c r="H162" s="54"/>
      <c r="I162" s="55"/>
      <c r="J162" s="56"/>
      <c r="K162" s="57"/>
      <c r="L162" s="57"/>
      <c r="M162" s="57"/>
      <c r="N162" s="58"/>
      <c r="O162" s="57"/>
      <c r="P162" s="59" t="str">
        <f aca="false">IF(OR($K162="",$L162="",$N162=""),"",ABS($K162-$L162)*$N162)</f>
        <v/>
      </c>
      <c r="Q162" s="60" t="str">
        <f aca="false">IF(OR($O162="",$K162="",$N162=""),"",($O162-$K162)*$N162*IF($D162="Short",-1,1))</f>
        <v/>
      </c>
      <c r="R162" s="61" t="str">
        <f aca="false">IFERROR(IF($Q162="","",$Q162/$P162),"")</f>
        <v/>
      </c>
      <c r="S162" s="62" t="str">
        <f aca="false">IFERROR(IF(OR($M162="",$K162="",$L162=""),"",ABS($M162-$K162)/ABS($K162-$L162)),"")</f>
        <v/>
      </c>
      <c r="T162" s="63" t="str">
        <f aca="false">IFERROR(IF($P162="","",$P162/$I162),"")</f>
        <v/>
      </c>
      <c r="U162" s="54"/>
      <c r="V162" s="54"/>
      <c r="W162" s="64"/>
      <c r="X162" s="64"/>
      <c r="Y162" s="65" t="str">
        <f aca="false">IF($R162="","",SUM($R$4:$R162))</f>
        <v/>
      </c>
      <c r="Z162" s="65" t="str">
        <f aca="false">IF($Y162="","",MAX($Y$4:$Y162))</f>
        <v/>
      </c>
      <c r="AA162" s="65" t="str">
        <f aca="false">IF($Y162="","",$Z162-$Y162)</f>
        <v/>
      </c>
      <c r="AB162" s="66" t="str">
        <f aca="false">IF($R162="","",IF($R162&lt;0,N(AB161)+1,0))</f>
        <v/>
      </c>
      <c r="AC162" s="66" t="str">
        <f aca="false">IF($R162="","",IF($R162&gt;0,N(AC161)+1,0))</f>
        <v/>
      </c>
    </row>
    <row r="163" customFormat="false" ht="15" hidden="false" customHeight="false" outlineLevel="0" collapsed="false">
      <c r="A163" s="51" t="str">
        <f aca="false">IF($K163="","",COUNT($K$4:$K163))</f>
        <v/>
      </c>
      <c r="B163" s="52"/>
      <c r="C163" s="53"/>
      <c r="D163" s="54"/>
      <c r="E163" s="54"/>
      <c r="F163" s="54"/>
      <c r="G163" s="54"/>
      <c r="H163" s="54"/>
      <c r="I163" s="55"/>
      <c r="J163" s="56"/>
      <c r="K163" s="57"/>
      <c r="L163" s="57"/>
      <c r="M163" s="57"/>
      <c r="N163" s="58"/>
      <c r="O163" s="57"/>
      <c r="P163" s="59" t="str">
        <f aca="false">IF(OR($K163="",$L163="",$N163=""),"",ABS($K163-$L163)*$N163)</f>
        <v/>
      </c>
      <c r="Q163" s="60" t="str">
        <f aca="false">IF(OR($O163="",$K163="",$N163=""),"",($O163-$K163)*$N163*IF($D163="Short",-1,1))</f>
        <v/>
      </c>
      <c r="R163" s="61" t="str">
        <f aca="false">IFERROR(IF($Q163="","",$Q163/$P163),"")</f>
        <v/>
      </c>
      <c r="S163" s="62" t="str">
        <f aca="false">IFERROR(IF(OR($M163="",$K163="",$L163=""),"",ABS($M163-$K163)/ABS($K163-$L163)),"")</f>
        <v/>
      </c>
      <c r="T163" s="63" t="str">
        <f aca="false">IFERROR(IF($P163="","",$P163/$I163),"")</f>
        <v/>
      </c>
      <c r="U163" s="54"/>
      <c r="V163" s="54"/>
      <c r="W163" s="64"/>
      <c r="X163" s="64"/>
      <c r="Y163" s="65" t="str">
        <f aca="false">IF($R163="","",SUM($R$4:$R163))</f>
        <v/>
      </c>
      <c r="Z163" s="65" t="str">
        <f aca="false">IF($Y163="","",MAX($Y$4:$Y163))</f>
        <v/>
      </c>
      <c r="AA163" s="65" t="str">
        <f aca="false">IF($Y163="","",$Z163-$Y163)</f>
        <v/>
      </c>
      <c r="AB163" s="66" t="str">
        <f aca="false">IF($R163="","",IF($R163&lt;0,N(AB162)+1,0))</f>
        <v/>
      </c>
      <c r="AC163" s="66" t="str">
        <f aca="false">IF($R163="","",IF($R163&gt;0,N(AC162)+1,0))</f>
        <v/>
      </c>
    </row>
    <row r="164" customFormat="false" ht="15" hidden="false" customHeight="false" outlineLevel="0" collapsed="false">
      <c r="A164" s="51" t="str">
        <f aca="false">IF($K164="","",COUNT($K$4:$K164))</f>
        <v/>
      </c>
      <c r="B164" s="52"/>
      <c r="C164" s="53"/>
      <c r="D164" s="54"/>
      <c r="E164" s="54"/>
      <c r="F164" s="54"/>
      <c r="G164" s="54"/>
      <c r="H164" s="54"/>
      <c r="I164" s="55"/>
      <c r="J164" s="56"/>
      <c r="K164" s="57"/>
      <c r="L164" s="57"/>
      <c r="M164" s="57"/>
      <c r="N164" s="58"/>
      <c r="O164" s="57"/>
      <c r="P164" s="59" t="str">
        <f aca="false">IF(OR($K164="",$L164="",$N164=""),"",ABS($K164-$L164)*$N164)</f>
        <v/>
      </c>
      <c r="Q164" s="60" t="str">
        <f aca="false">IF(OR($O164="",$K164="",$N164=""),"",($O164-$K164)*$N164*IF($D164="Short",-1,1))</f>
        <v/>
      </c>
      <c r="R164" s="61" t="str">
        <f aca="false">IFERROR(IF($Q164="","",$Q164/$P164),"")</f>
        <v/>
      </c>
      <c r="S164" s="62" t="str">
        <f aca="false">IFERROR(IF(OR($M164="",$K164="",$L164=""),"",ABS($M164-$K164)/ABS($K164-$L164)),"")</f>
        <v/>
      </c>
      <c r="T164" s="63" t="str">
        <f aca="false">IFERROR(IF($P164="","",$P164/$I164),"")</f>
        <v/>
      </c>
      <c r="U164" s="54"/>
      <c r="V164" s="54"/>
      <c r="W164" s="64"/>
      <c r="X164" s="64"/>
      <c r="Y164" s="65" t="str">
        <f aca="false">IF($R164="","",SUM($R$4:$R164))</f>
        <v/>
      </c>
      <c r="Z164" s="65" t="str">
        <f aca="false">IF($Y164="","",MAX($Y$4:$Y164))</f>
        <v/>
      </c>
      <c r="AA164" s="65" t="str">
        <f aca="false">IF($Y164="","",$Z164-$Y164)</f>
        <v/>
      </c>
      <c r="AB164" s="66" t="str">
        <f aca="false">IF($R164="","",IF($R164&lt;0,N(AB163)+1,0))</f>
        <v/>
      </c>
      <c r="AC164" s="66" t="str">
        <f aca="false">IF($R164="","",IF($R164&gt;0,N(AC163)+1,0))</f>
        <v/>
      </c>
    </row>
    <row r="165" customFormat="false" ht="15" hidden="false" customHeight="false" outlineLevel="0" collapsed="false">
      <c r="A165" s="51" t="str">
        <f aca="false">IF($K165="","",COUNT($K$4:$K165))</f>
        <v/>
      </c>
      <c r="B165" s="52"/>
      <c r="C165" s="53"/>
      <c r="D165" s="54"/>
      <c r="E165" s="54"/>
      <c r="F165" s="54"/>
      <c r="G165" s="54"/>
      <c r="H165" s="54"/>
      <c r="I165" s="55"/>
      <c r="J165" s="56"/>
      <c r="K165" s="57"/>
      <c r="L165" s="57"/>
      <c r="M165" s="57"/>
      <c r="N165" s="58"/>
      <c r="O165" s="57"/>
      <c r="P165" s="59" t="str">
        <f aca="false">IF(OR($K165="",$L165="",$N165=""),"",ABS($K165-$L165)*$N165)</f>
        <v/>
      </c>
      <c r="Q165" s="60" t="str">
        <f aca="false">IF(OR($O165="",$K165="",$N165=""),"",($O165-$K165)*$N165*IF($D165="Short",-1,1))</f>
        <v/>
      </c>
      <c r="R165" s="61" t="str">
        <f aca="false">IFERROR(IF($Q165="","",$Q165/$P165),"")</f>
        <v/>
      </c>
      <c r="S165" s="62" t="str">
        <f aca="false">IFERROR(IF(OR($M165="",$K165="",$L165=""),"",ABS($M165-$K165)/ABS($K165-$L165)),"")</f>
        <v/>
      </c>
      <c r="T165" s="63" t="str">
        <f aca="false">IFERROR(IF($P165="","",$P165/$I165),"")</f>
        <v/>
      </c>
      <c r="U165" s="54"/>
      <c r="V165" s="54"/>
      <c r="W165" s="64"/>
      <c r="X165" s="64"/>
      <c r="Y165" s="65" t="str">
        <f aca="false">IF($R165="","",SUM($R$4:$R165))</f>
        <v/>
      </c>
      <c r="Z165" s="65" t="str">
        <f aca="false">IF($Y165="","",MAX($Y$4:$Y165))</f>
        <v/>
      </c>
      <c r="AA165" s="65" t="str">
        <f aca="false">IF($Y165="","",$Z165-$Y165)</f>
        <v/>
      </c>
      <c r="AB165" s="66" t="str">
        <f aca="false">IF($R165="","",IF($R165&lt;0,N(AB164)+1,0))</f>
        <v/>
      </c>
      <c r="AC165" s="66" t="str">
        <f aca="false">IF($R165="","",IF($R165&gt;0,N(AC164)+1,0))</f>
        <v/>
      </c>
    </row>
    <row r="166" customFormat="false" ht="15" hidden="false" customHeight="false" outlineLevel="0" collapsed="false">
      <c r="A166" s="51" t="str">
        <f aca="false">IF($K166="","",COUNT($K$4:$K166))</f>
        <v/>
      </c>
      <c r="B166" s="52"/>
      <c r="C166" s="53"/>
      <c r="D166" s="54"/>
      <c r="E166" s="54"/>
      <c r="F166" s="54"/>
      <c r="G166" s="54"/>
      <c r="H166" s="54"/>
      <c r="I166" s="55"/>
      <c r="J166" s="56"/>
      <c r="K166" s="57"/>
      <c r="L166" s="57"/>
      <c r="M166" s="57"/>
      <c r="N166" s="58"/>
      <c r="O166" s="57"/>
      <c r="P166" s="59" t="str">
        <f aca="false">IF(OR($K166="",$L166="",$N166=""),"",ABS($K166-$L166)*$N166)</f>
        <v/>
      </c>
      <c r="Q166" s="60" t="str">
        <f aca="false">IF(OR($O166="",$K166="",$N166=""),"",($O166-$K166)*$N166*IF($D166="Short",-1,1))</f>
        <v/>
      </c>
      <c r="R166" s="61" t="str">
        <f aca="false">IFERROR(IF($Q166="","",$Q166/$P166),"")</f>
        <v/>
      </c>
      <c r="S166" s="62" t="str">
        <f aca="false">IFERROR(IF(OR($M166="",$K166="",$L166=""),"",ABS($M166-$K166)/ABS($K166-$L166)),"")</f>
        <v/>
      </c>
      <c r="T166" s="63" t="str">
        <f aca="false">IFERROR(IF($P166="","",$P166/$I166),"")</f>
        <v/>
      </c>
      <c r="U166" s="54"/>
      <c r="V166" s="54"/>
      <c r="W166" s="64"/>
      <c r="X166" s="64"/>
      <c r="Y166" s="65" t="str">
        <f aca="false">IF($R166="","",SUM($R$4:$R166))</f>
        <v/>
      </c>
      <c r="Z166" s="65" t="str">
        <f aca="false">IF($Y166="","",MAX($Y$4:$Y166))</f>
        <v/>
      </c>
      <c r="AA166" s="65" t="str">
        <f aca="false">IF($Y166="","",$Z166-$Y166)</f>
        <v/>
      </c>
      <c r="AB166" s="66" t="str">
        <f aca="false">IF($R166="","",IF($R166&lt;0,N(AB165)+1,0))</f>
        <v/>
      </c>
      <c r="AC166" s="66" t="str">
        <f aca="false">IF($R166="","",IF($R166&gt;0,N(AC165)+1,0))</f>
        <v/>
      </c>
    </row>
    <row r="167" customFormat="false" ht="15" hidden="false" customHeight="false" outlineLevel="0" collapsed="false">
      <c r="A167" s="51" t="str">
        <f aca="false">IF($K167="","",COUNT($K$4:$K167))</f>
        <v/>
      </c>
      <c r="B167" s="52"/>
      <c r="C167" s="53"/>
      <c r="D167" s="54"/>
      <c r="E167" s="54"/>
      <c r="F167" s="54"/>
      <c r="G167" s="54"/>
      <c r="H167" s="54"/>
      <c r="I167" s="55"/>
      <c r="J167" s="56"/>
      <c r="K167" s="57"/>
      <c r="L167" s="57"/>
      <c r="M167" s="57"/>
      <c r="N167" s="58"/>
      <c r="O167" s="57"/>
      <c r="P167" s="59" t="str">
        <f aca="false">IF(OR($K167="",$L167="",$N167=""),"",ABS($K167-$L167)*$N167)</f>
        <v/>
      </c>
      <c r="Q167" s="60" t="str">
        <f aca="false">IF(OR($O167="",$K167="",$N167=""),"",($O167-$K167)*$N167*IF($D167="Short",-1,1))</f>
        <v/>
      </c>
      <c r="R167" s="61" t="str">
        <f aca="false">IFERROR(IF($Q167="","",$Q167/$P167),"")</f>
        <v/>
      </c>
      <c r="S167" s="62" t="str">
        <f aca="false">IFERROR(IF(OR($M167="",$K167="",$L167=""),"",ABS($M167-$K167)/ABS($K167-$L167)),"")</f>
        <v/>
      </c>
      <c r="T167" s="63" t="str">
        <f aca="false">IFERROR(IF($P167="","",$P167/$I167),"")</f>
        <v/>
      </c>
      <c r="U167" s="54"/>
      <c r="V167" s="54"/>
      <c r="W167" s="64"/>
      <c r="X167" s="64"/>
      <c r="Y167" s="65" t="str">
        <f aca="false">IF($R167="","",SUM($R$4:$R167))</f>
        <v/>
      </c>
      <c r="Z167" s="65" t="str">
        <f aca="false">IF($Y167="","",MAX($Y$4:$Y167))</f>
        <v/>
      </c>
      <c r="AA167" s="65" t="str">
        <f aca="false">IF($Y167="","",$Z167-$Y167)</f>
        <v/>
      </c>
      <c r="AB167" s="66" t="str">
        <f aca="false">IF($R167="","",IF($R167&lt;0,N(AB166)+1,0))</f>
        <v/>
      </c>
      <c r="AC167" s="66" t="str">
        <f aca="false">IF($R167="","",IF($R167&gt;0,N(AC166)+1,0))</f>
        <v/>
      </c>
    </row>
    <row r="168" customFormat="false" ht="15" hidden="false" customHeight="false" outlineLevel="0" collapsed="false">
      <c r="A168" s="51" t="str">
        <f aca="false">IF($K168="","",COUNT($K$4:$K168))</f>
        <v/>
      </c>
      <c r="B168" s="52"/>
      <c r="C168" s="53"/>
      <c r="D168" s="54"/>
      <c r="E168" s="54"/>
      <c r="F168" s="54"/>
      <c r="G168" s="54"/>
      <c r="H168" s="54"/>
      <c r="I168" s="55"/>
      <c r="J168" s="56"/>
      <c r="K168" s="57"/>
      <c r="L168" s="57"/>
      <c r="M168" s="57"/>
      <c r="N168" s="58"/>
      <c r="O168" s="57"/>
      <c r="P168" s="59" t="str">
        <f aca="false">IF(OR($K168="",$L168="",$N168=""),"",ABS($K168-$L168)*$N168)</f>
        <v/>
      </c>
      <c r="Q168" s="60" t="str">
        <f aca="false">IF(OR($O168="",$K168="",$N168=""),"",($O168-$K168)*$N168*IF($D168="Short",-1,1))</f>
        <v/>
      </c>
      <c r="R168" s="61" t="str">
        <f aca="false">IFERROR(IF($Q168="","",$Q168/$P168),"")</f>
        <v/>
      </c>
      <c r="S168" s="62" t="str">
        <f aca="false">IFERROR(IF(OR($M168="",$K168="",$L168=""),"",ABS($M168-$K168)/ABS($K168-$L168)),"")</f>
        <v/>
      </c>
      <c r="T168" s="63" t="str">
        <f aca="false">IFERROR(IF($P168="","",$P168/$I168),"")</f>
        <v/>
      </c>
      <c r="U168" s="54"/>
      <c r="V168" s="54"/>
      <c r="W168" s="64"/>
      <c r="X168" s="64"/>
      <c r="Y168" s="65" t="str">
        <f aca="false">IF($R168="","",SUM($R$4:$R168))</f>
        <v/>
      </c>
      <c r="Z168" s="65" t="str">
        <f aca="false">IF($Y168="","",MAX($Y$4:$Y168))</f>
        <v/>
      </c>
      <c r="AA168" s="65" t="str">
        <f aca="false">IF($Y168="","",$Z168-$Y168)</f>
        <v/>
      </c>
      <c r="AB168" s="66" t="str">
        <f aca="false">IF($R168="","",IF($R168&lt;0,N(AB167)+1,0))</f>
        <v/>
      </c>
      <c r="AC168" s="66" t="str">
        <f aca="false">IF($R168="","",IF($R168&gt;0,N(AC167)+1,0))</f>
        <v/>
      </c>
    </row>
    <row r="169" customFormat="false" ht="15" hidden="false" customHeight="false" outlineLevel="0" collapsed="false">
      <c r="A169" s="51" t="str">
        <f aca="false">IF($K169="","",COUNT($K$4:$K169))</f>
        <v/>
      </c>
      <c r="B169" s="52"/>
      <c r="C169" s="53"/>
      <c r="D169" s="54"/>
      <c r="E169" s="54"/>
      <c r="F169" s="54"/>
      <c r="G169" s="54"/>
      <c r="H169" s="54"/>
      <c r="I169" s="55"/>
      <c r="J169" s="56"/>
      <c r="K169" s="57"/>
      <c r="L169" s="57"/>
      <c r="M169" s="57"/>
      <c r="N169" s="58"/>
      <c r="O169" s="57"/>
      <c r="P169" s="59" t="str">
        <f aca="false">IF(OR($K169="",$L169="",$N169=""),"",ABS($K169-$L169)*$N169)</f>
        <v/>
      </c>
      <c r="Q169" s="60" t="str">
        <f aca="false">IF(OR($O169="",$K169="",$N169=""),"",($O169-$K169)*$N169*IF($D169="Short",-1,1))</f>
        <v/>
      </c>
      <c r="R169" s="61" t="str">
        <f aca="false">IFERROR(IF($Q169="","",$Q169/$P169),"")</f>
        <v/>
      </c>
      <c r="S169" s="62" t="str">
        <f aca="false">IFERROR(IF(OR($M169="",$K169="",$L169=""),"",ABS($M169-$K169)/ABS($K169-$L169)),"")</f>
        <v/>
      </c>
      <c r="T169" s="63" t="str">
        <f aca="false">IFERROR(IF($P169="","",$P169/$I169),"")</f>
        <v/>
      </c>
      <c r="U169" s="54"/>
      <c r="V169" s="54"/>
      <c r="W169" s="64"/>
      <c r="X169" s="64"/>
      <c r="Y169" s="65" t="str">
        <f aca="false">IF($R169="","",SUM($R$4:$R169))</f>
        <v/>
      </c>
      <c r="Z169" s="65" t="str">
        <f aca="false">IF($Y169="","",MAX($Y$4:$Y169))</f>
        <v/>
      </c>
      <c r="AA169" s="65" t="str">
        <f aca="false">IF($Y169="","",$Z169-$Y169)</f>
        <v/>
      </c>
      <c r="AB169" s="66" t="str">
        <f aca="false">IF($R169="","",IF($R169&lt;0,N(AB168)+1,0))</f>
        <v/>
      </c>
      <c r="AC169" s="66" t="str">
        <f aca="false">IF($R169="","",IF($R169&gt;0,N(AC168)+1,0))</f>
        <v/>
      </c>
    </row>
    <row r="170" customFormat="false" ht="15" hidden="false" customHeight="false" outlineLevel="0" collapsed="false">
      <c r="A170" s="51" t="str">
        <f aca="false">IF($K170="","",COUNT($K$4:$K170))</f>
        <v/>
      </c>
      <c r="B170" s="52"/>
      <c r="C170" s="53"/>
      <c r="D170" s="54"/>
      <c r="E170" s="54"/>
      <c r="F170" s="54"/>
      <c r="G170" s="54"/>
      <c r="H170" s="54"/>
      <c r="I170" s="55"/>
      <c r="J170" s="56"/>
      <c r="K170" s="57"/>
      <c r="L170" s="57"/>
      <c r="M170" s="57"/>
      <c r="N170" s="58"/>
      <c r="O170" s="57"/>
      <c r="P170" s="59" t="str">
        <f aca="false">IF(OR($K170="",$L170="",$N170=""),"",ABS($K170-$L170)*$N170)</f>
        <v/>
      </c>
      <c r="Q170" s="60" t="str">
        <f aca="false">IF(OR($O170="",$K170="",$N170=""),"",($O170-$K170)*$N170*IF($D170="Short",-1,1))</f>
        <v/>
      </c>
      <c r="R170" s="61" t="str">
        <f aca="false">IFERROR(IF($Q170="","",$Q170/$P170),"")</f>
        <v/>
      </c>
      <c r="S170" s="62" t="str">
        <f aca="false">IFERROR(IF(OR($M170="",$K170="",$L170=""),"",ABS($M170-$K170)/ABS($K170-$L170)),"")</f>
        <v/>
      </c>
      <c r="T170" s="63" t="str">
        <f aca="false">IFERROR(IF($P170="","",$P170/$I170),"")</f>
        <v/>
      </c>
      <c r="U170" s="54"/>
      <c r="V170" s="54"/>
      <c r="W170" s="64"/>
      <c r="X170" s="64"/>
      <c r="Y170" s="65" t="str">
        <f aca="false">IF($R170="","",SUM($R$4:$R170))</f>
        <v/>
      </c>
      <c r="Z170" s="65" t="str">
        <f aca="false">IF($Y170="","",MAX($Y$4:$Y170))</f>
        <v/>
      </c>
      <c r="AA170" s="65" t="str">
        <f aca="false">IF($Y170="","",$Z170-$Y170)</f>
        <v/>
      </c>
      <c r="AB170" s="66" t="str">
        <f aca="false">IF($R170="","",IF($R170&lt;0,N(AB169)+1,0))</f>
        <v/>
      </c>
      <c r="AC170" s="66" t="str">
        <f aca="false">IF($R170="","",IF($R170&gt;0,N(AC169)+1,0))</f>
        <v/>
      </c>
    </row>
    <row r="171" customFormat="false" ht="15" hidden="false" customHeight="false" outlineLevel="0" collapsed="false">
      <c r="A171" s="51" t="str">
        <f aca="false">IF($K171="","",COUNT($K$4:$K171))</f>
        <v/>
      </c>
      <c r="B171" s="52"/>
      <c r="C171" s="53"/>
      <c r="D171" s="54"/>
      <c r="E171" s="54"/>
      <c r="F171" s="54"/>
      <c r="G171" s="54"/>
      <c r="H171" s="54"/>
      <c r="I171" s="55"/>
      <c r="J171" s="56"/>
      <c r="K171" s="57"/>
      <c r="L171" s="57"/>
      <c r="M171" s="57"/>
      <c r="N171" s="58"/>
      <c r="O171" s="57"/>
      <c r="P171" s="59" t="str">
        <f aca="false">IF(OR($K171="",$L171="",$N171=""),"",ABS($K171-$L171)*$N171)</f>
        <v/>
      </c>
      <c r="Q171" s="60" t="str">
        <f aca="false">IF(OR($O171="",$K171="",$N171=""),"",($O171-$K171)*$N171*IF($D171="Short",-1,1))</f>
        <v/>
      </c>
      <c r="R171" s="61" t="str">
        <f aca="false">IFERROR(IF($Q171="","",$Q171/$P171),"")</f>
        <v/>
      </c>
      <c r="S171" s="62" t="str">
        <f aca="false">IFERROR(IF(OR($M171="",$K171="",$L171=""),"",ABS($M171-$K171)/ABS($K171-$L171)),"")</f>
        <v/>
      </c>
      <c r="T171" s="63" t="str">
        <f aca="false">IFERROR(IF($P171="","",$P171/$I171),"")</f>
        <v/>
      </c>
      <c r="U171" s="54"/>
      <c r="V171" s="54"/>
      <c r="W171" s="64"/>
      <c r="X171" s="64"/>
      <c r="Y171" s="65" t="str">
        <f aca="false">IF($R171="","",SUM($R$4:$R171))</f>
        <v/>
      </c>
      <c r="Z171" s="65" t="str">
        <f aca="false">IF($Y171="","",MAX($Y$4:$Y171))</f>
        <v/>
      </c>
      <c r="AA171" s="65" t="str">
        <f aca="false">IF($Y171="","",$Z171-$Y171)</f>
        <v/>
      </c>
      <c r="AB171" s="66" t="str">
        <f aca="false">IF($R171="","",IF($R171&lt;0,N(AB170)+1,0))</f>
        <v/>
      </c>
      <c r="AC171" s="66" t="str">
        <f aca="false">IF($R171="","",IF($R171&gt;0,N(AC170)+1,0))</f>
        <v/>
      </c>
    </row>
    <row r="172" customFormat="false" ht="15" hidden="false" customHeight="false" outlineLevel="0" collapsed="false">
      <c r="A172" s="51" t="str">
        <f aca="false">IF($K172="","",COUNT($K$4:$K172))</f>
        <v/>
      </c>
      <c r="B172" s="52"/>
      <c r="C172" s="53"/>
      <c r="D172" s="54"/>
      <c r="E172" s="54"/>
      <c r="F172" s="54"/>
      <c r="G172" s="54"/>
      <c r="H172" s="54"/>
      <c r="I172" s="55"/>
      <c r="J172" s="56"/>
      <c r="K172" s="57"/>
      <c r="L172" s="57"/>
      <c r="M172" s="57"/>
      <c r="N172" s="58"/>
      <c r="O172" s="57"/>
      <c r="P172" s="59" t="str">
        <f aca="false">IF(OR($K172="",$L172="",$N172=""),"",ABS($K172-$L172)*$N172)</f>
        <v/>
      </c>
      <c r="Q172" s="60" t="str">
        <f aca="false">IF(OR($O172="",$K172="",$N172=""),"",($O172-$K172)*$N172*IF($D172="Short",-1,1))</f>
        <v/>
      </c>
      <c r="R172" s="61" t="str">
        <f aca="false">IFERROR(IF($Q172="","",$Q172/$P172),"")</f>
        <v/>
      </c>
      <c r="S172" s="62" t="str">
        <f aca="false">IFERROR(IF(OR($M172="",$K172="",$L172=""),"",ABS($M172-$K172)/ABS($K172-$L172)),"")</f>
        <v/>
      </c>
      <c r="T172" s="63" t="str">
        <f aca="false">IFERROR(IF($P172="","",$P172/$I172),"")</f>
        <v/>
      </c>
      <c r="U172" s="54"/>
      <c r="V172" s="54"/>
      <c r="W172" s="64"/>
      <c r="X172" s="64"/>
      <c r="Y172" s="65" t="str">
        <f aca="false">IF($R172="","",SUM($R$4:$R172))</f>
        <v/>
      </c>
      <c r="Z172" s="65" t="str">
        <f aca="false">IF($Y172="","",MAX($Y$4:$Y172))</f>
        <v/>
      </c>
      <c r="AA172" s="65" t="str">
        <f aca="false">IF($Y172="","",$Z172-$Y172)</f>
        <v/>
      </c>
      <c r="AB172" s="66" t="str">
        <f aca="false">IF($R172="","",IF($R172&lt;0,N(AB171)+1,0))</f>
        <v/>
      </c>
      <c r="AC172" s="66" t="str">
        <f aca="false">IF($R172="","",IF($R172&gt;0,N(AC171)+1,0))</f>
        <v/>
      </c>
    </row>
    <row r="173" customFormat="false" ht="15" hidden="false" customHeight="false" outlineLevel="0" collapsed="false">
      <c r="A173" s="51" t="str">
        <f aca="false">IF($K173="","",COUNT($K$4:$K173))</f>
        <v/>
      </c>
      <c r="B173" s="52"/>
      <c r="C173" s="53"/>
      <c r="D173" s="54"/>
      <c r="E173" s="54"/>
      <c r="F173" s="54"/>
      <c r="G173" s="54"/>
      <c r="H173" s="54"/>
      <c r="I173" s="55"/>
      <c r="J173" s="56"/>
      <c r="K173" s="57"/>
      <c r="L173" s="57"/>
      <c r="M173" s="57"/>
      <c r="N173" s="58"/>
      <c r="O173" s="57"/>
      <c r="P173" s="59" t="str">
        <f aca="false">IF(OR($K173="",$L173="",$N173=""),"",ABS($K173-$L173)*$N173)</f>
        <v/>
      </c>
      <c r="Q173" s="60" t="str">
        <f aca="false">IF(OR($O173="",$K173="",$N173=""),"",($O173-$K173)*$N173*IF($D173="Short",-1,1))</f>
        <v/>
      </c>
      <c r="R173" s="61" t="str">
        <f aca="false">IFERROR(IF($Q173="","",$Q173/$P173),"")</f>
        <v/>
      </c>
      <c r="S173" s="62" t="str">
        <f aca="false">IFERROR(IF(OR($M173="",$K173="",$L173=""),"",ABS($M173-$K173)/ABS($K173-$L173)),"")</f>
        <v/>
      </c>
      <c r="T173" s="63" t="str">
        <f aca="false">IFERROR(IF($P173="","",$P173/$I173),"")</f>
        <v/>
      </c>
      <c r="U173" s="54"/>
      <c r="V173" s="54"/>
      <c r="W173" s="64"/>
      <c r="X173" s="64"/>
      <c r="Y173" s="65" t="str">
        <f aca="false">IF($R173="","",SUM($R$4:$R173))</f>
        <v/>
      </c>
      <c r="Z173" s="65" t="str">
        <f aca="false">IF($Y173="","",MAX($Y$4:$Y173))</f>
        <v/>
      </c>
      <c r="AA173" s="65" t="str">
        <f aca="false">IF($Y173="","",$Z173-$Y173)</f>
        <v/>
      </c>
      <c r="AB173" s="66" t="str">
        <f aca="false">IF($R173="","",IF($R173&lt;0,N(AB172)+1,0))</f>
        <v/>
      </c>
      <c r="AC173" s="66" t="str">
        <f aca="false">IF($R173="","",IF($R173&gt;0,N(AC172)+1,0))</f>
        <v/>
      </c>
    </row>
    <row r="174" customFormat="false" ht="15" hidden="false" customHeight="false" outlineLevel="0" collapsed="false">
      <c r="A174" s="51" t="str">
        <f aca="false">IF($K174="","",COUNT($K$4:$K174))</f>
        <v/>
      </c>
      <c r="B174" s="52"/>
      <c r="C174" s="53"/>
      <c r="D174" s="54"/>
      <c r="E174" s="54"/>
      <c r="F174" s="54"/>
      <c r="G174" s="54"/>
      <c r="H174" s="54"/>
      <c r="I174" s="55"/>
      <c r="J174" s="56"/>
      <c r="K174" s="57"/>
      <c r="L174" s="57"/>
      <c r="M174" s="57"/>
      <c r="N174" s="58"/>
      <c r="O174" s="57"/>
      <c r="P174" s="59" t="str">
        <f aca="false">IF(OR($K174="",$L174="",$N174=""),"",ABS($K174-$L174)*$N174)</f>
        <v/>
      </c>
      <c r="Q174" s="60" t="str">
        <f aca="false">IF(OR($O174="",$K174="",$N174=""),"",($O174-$K174)*$N174*IF($D174="Short",-1,1))</f>
        <v/>
      </c>
      <c r="R174" s="61" t="str">
        <f aca="false">IFERROR(IF($Q174="","",$Q174/$P174),"")</f>
        <v/>
      </c>
      <c r="S174" s="62" t="str">
        <f aca="false">IFERROR(IF(OR($M174="",$K174="",$L174=""),"",ABS($M174-$K174)/ABS($K174-$L174)),"")</f>
        <v/>
      </c>
      <c r="T174" s="63" t="str">
        <f aca="false">IFERROR(IF($P174="","",$P174/$I174),"")</f>
        <v/>
      </c>
      <c r="U174" s="54"/>
      <c r="V174" s="54"/>
      <c r="W174" s="64"/>
      <c r="X174" s="64"/>
      <c r="Y174" s="65" t="str">
        <f aca="false">IF($R174="","",SUM($R$4:$R174))</f>
        <v/>
      </c>
      <c r="Z174" s="65" t="str">
        <f aca="false">IF($Y174="","",MAX($Y$4:$Y174))</f>
        <v/>
      </c>
      <c r="AA174" s="65" t="str">
        <f aca="false">IF($Y174="","",$Z174-$Y174)</f>
        <v/>
      </c>
      <c r="AB174" s="66" t="str">
        <f aca="false">IF($R174="","",IF($R174&lt;0,N(AB173)+1,0))</f>
        <v/>
      </c>
      <c r="AC174" s="66" t="str">
        <f aca="false">IF($R174="","",IF($R174&gt;0,N(AC173)+1,0))</f>
        <v/>
      </c>
    </row>
    <row r="175" customFormat="false" ht="15" hidden="false" customHeight="false" outlineLevel="0" collapsed="false">
      <c r="A175" s="51" t="str">
        <f aca="false">IF($K175="","",COUNT($K$4:$K175))</f>
        <v/>
      </c>
      <c r="B175" s="52"/>
      <c r="C175" s="53"/>
      <c r="D175" s="54"/>
      <c r="E175" s="54"/>
      <c r="F175" s="54"/>
      <c r="G175" s="54"/>
      <c r="H175" s="54"/>
      <c r="I175" s="55"/>
      <c r="J175" s="56"/>
      <c r="K175" s="57"/>
      <c r="L175" s="57"/>
      <c r="M175" s="57"/>
      <c r="N175" s="58"/>
      <c r="O175" s="57"/>
      <c r="P175" s="59" t="str">
        <f aca="false">IF(OR($K175="",$L175="",$N175=""),"",ABS($K175-$L175)*$N175)</f>
        <v/>
      </c>
      <c r="Q175" s="60" t="str">
        <f aca="false">IF(OR($O175="",$K175="",$N175=""),"",($O175-$K175)*$N175*IF($D175="Short",-1,1))</f>
        <v/>
      </c>
      <c r="R175" s="61" t="str">
        <f aca="false">IFERROR(IF($Q175="","",$Q175/$P175),"")</f>
        <v/>
      </c>
      <c r="S175" s="62" t="str">
        <f aca="false">IFERROR(IF(OR($M175="",$K175="",$L175=""),"",ABS($M175-$K175)/ABS($K175-$L175)),"")</f>
        <v/>
      </c>
      <c r="T175" s="63" t="str">
        <f aca="false">IFERROR(IF($P175="","",$P175/$I175),"")</f>
        <v/>
      </c>
      <c r="U175" s="54"/>
      <c r="V175" s="54"/>
      <c r="W175" s="64"/>
      <c r="X175" s="64"/>
      <c r="Y175" s="65" t="str">
        <f aca="false">IF($R175="","",SUM($R$4:$R175))</f>
        <v/>
      </c>
      <c r="Z175" s="65" t="str">
        <f aca="false">IF($Y175="","",MAX($Y$4:$Y175))</f>
        <v/>
      </c>
      <c r="AA175" s="65" t="str">
        <f aca="false">IF($Y175="","",$Z175-$Y175)</f>
        <v/>
      </c>
      <c r="AB175" s="66" t="str">
        <f aca="false">IF($R175="","",IF($R175&lt;0,N(AB174)+1,0))</f>
        <v/>
      </c>
      <c r="AC175" s="66" t="str">
        <f aca="false">IF($R175="","",IF($R175&gt;0,N(AC174)+1,0))</f>
        <v/>
      </c>
    </row>
    <row r="176" customFormat="false" ht="15" hidden="false" customHeight="false" outlineLevel="0" collapsed="false">
      <c r="A176" s="51" t="str">
        <f aca="false">IF($K176="","",COUNT($K$4:$K176))</f>
        <v/>
      </c>
      <c r="B176" s="52"/>
      <c r="C176" s="53"/>
      <c r="D176" s="54"/>
      <c r="E176" s="54"/>
      <c r="F176" s="54"/>
      <c r="G176" s="54"/>
      <c r="H176" s="54"/>
      <c r="I176" s="55"/>
      <c r="J176" s="56"/>
      <c r="K176" s="57"/>
      <c r="L176" s="57"/>
      <c r="M176" s="57"/>
      <c r="N176" s="58"/>
      <c r="O176" s="57"/>
      <c r="P176" s="59" t="str">
        <f aca="false">IF(OR($K176="",$L176="",$N176=""),"",ABS($K176-$L176)*$N176)</f>
        <v/>
      </c>
      <c r="Q176" s="60" t="str">
        <f aca="false">IF(OR($O176="",$K176="",$N176=""),"",($O176-$K176)*$N176*IF($D176="Short",-1,1))</f>
        <v/>
      </c>
      <c r="R176" s="61" t="str">
        <f aca="false">IFERROR(IF($Q176="","",$Q176/$P176),"")</f>
        <v/>
      </c>
      <c r="S176" s="62" t="str">
        <f aca="false">IFERROR(IF(OR($M176="",$K176="",$L176=""),"",ABS($M176-$K176)/ABS($K176-$L176)),"")</f>
        <v/>
      </c>
      <c r="T176" s="63" t="str">
        <f aca="false">IFERROR(IF($P176="","",$P176/$I176),"")</f>
        <v/>
      </c>
      <c r="U176" s="54"/>
      <c r="V176" s="54"/>
      <c r="W176" s="64"/>
      <c r="X176" s="64"/>
      <c r="Y176" s="65" t="str">
        <f aca="false">IF($R176="","",SUM($R$4:$R176))</f>
        <v/>
      </c>
      <c r="Z176" s="65" t="str">
        <f aca="false">IF($Y176="","",MAX($Y$4:$Y176))</f>
        <v/>
      </c>
      <c r="AA176" s="65" t="str">
        <f aca="false">IF($Y176="","",$Z176-$Y176)</f>
        <v/>
      </c>
      <c r="AB176" s="66" t="str">
        <f aca="false">IF($R176="","",IF($R176&lt;0,N(AB175)+1,0))</f>
        <v/>
      </c>
      <c r="AC176" s="66" t="str">
        <f aca="false">IF($R176="","",IF($R176&gt;0,N(AC175)+1,0))</f>
        <v/>
      </c>
    </row>
    <row r="177" customFormat="false" ht="15" hidden="false" customHeight="false" outlineLevel="0" collapsed="false">
      <c r="A177" s="51" t="str">
        <f aca="false">IF($K177="","",COUNT($K$4:$K177))</f>
        <v/>
      </c>
      <c r="B177" s="52"/>
      <c r="C177" s="53"/>
      <c r="D177" s="54"/>
      <c r="E177" s="54"/>
      <c r="F177" s="54"/>
      <c r="G177" s="54"/>
      <c r="H177" s="54"/>
      <c r="I177" s="55"/>
      <c r="J177" s="56"/>
      <c r="K177" s="57"/>
      <c r="L177" s="57"/>
      <c r="M177" s="57"/>
      <c r="N177" s="58"/>
      <c r="O177" s="57"/>
      <c r="P177" s="59" t="str">
        <f aca="false">IF(OR($K177="",$L177="",$N177=""),"",ABS($K177-$L177)*$N177)</f>
        <v/>
      </c>
      <c r="Q177" s="60" t="str">
        <f aca="false">IF(OR($O177="",$K177="",$N177=""),"",($O177-$K177)*$N177*IF($D177="Short",-1,1))</f>
        <v/>
      </c>
      <c r="R177" s="61" t="str">
        <f aca="false">IFERROR(IF($Q177="","",$Q177/$P177),"")</f>
        <v/>
      </c>
      <c r="S177" s="62" t="str">
        <f aca="false">IFERROR(IF(OR($M177="",$K177="",$L177=""),"",ABS($M177-$K177)/ABS($K177-$L177)),"")</f>
        <v/>
      </c>
      <c r="T177" s="63" t="str">
        <f aca="false">IFERROR(IF($P177="","",$P177/$I177),"")</f>
        <v/>
      </c>
      <c r="U177" s="54"/>
      <c r="V177" s="54"/>
      <c r="W177" s="64"/>
      <c r="X177" s="64"/>
      <c r="Y177" s="65" t="str">
        <f aca="false">IF($R177="","",SUM($R$4:$R177))</f>
        <v/>
      </c>
      <c r="Z177" s="65" t="str">
        <f aca="false">IF($Y177="","",MAX($Y$4:$Y177))</f>
        <v/>
      </c>
      <c r="AA177" s="65" t="str">
        <f aca="false">IF($Y177="","",$Z177-$Y177)</f>
        <v/>
      </c>
      <c r="AB177" s="66" t="str">
        <f aca="false">IF($R177="","",IF($R177&lt;0,N(AB176)+1,0))</f>
        <v/>
      </c>
      <c r="AC177" s="66" t="str">
        <f aca="false">IF($R177="","",IF($R177&gt;0,N(AC176)+1,0))</f>
        <v/>
      </c>
    </row>
    <row r="178" customFormat="false" ht="15" hidden="false" customHeight="false" outlineLevel="0" collapsed="false">
      <c r="A178" s="51" t="str">
        <f aca="false">IF($K178="","",COUNT($K$4:$K178))</f>
        <v/>
      </c>
      <c r="B178" s="52"/>
      <c r="C178" s="53"/>
      <c r="D178" s="54"/>
      <c r="E178" s="54"/>
      <c r="F178" s="54"/>
      <c r="G178" s="54"/>
      <c r="H178" s="54"/>
      <c r="I178" s="55"/>
      <c r="J178" s="56"/>
      <c r="K178" s="57"/>
      <c r="L178" s="57"/>
      <c r="M178" s="57"/>
      <c r="N178" s="58"/>
      <c r="O178" s="57"/>
      <c r="P178" s="59" t="str">
        <f aca="false">IF(OR($K178="",$L178="",$N178=""),"",ABS($K178-$L178)*$N178)</f>
        <v/>
      </c>
      <c r="Q178" s="60" t="str">
        <f aca="false">IF(OR($O178="",$K178="",$N178=""),"",($O178-$K178)*$N178*IF($D178="Short",-1,1))</f>
        <v/>
      </c>
      <c r="R178" s="61" t="str">
        <f aca="false">IFERROR(IF($Q178="","",$Q178/$P178),"")</f>
        <v/>
      </c>
      <c r="S178" s="62" t="str">
        <f aca="false">IFERROR(IF(OR($M178="",$K178="",$L178=""),"",ABS($M178-$K178)/ABS($K178-$L178)),"")</f>
        <v/>
      </c>
      <c r="T178" s="63" t="str">
        <f aca="false">IFERROR(IF($P178="","",$P178/$I178),"")</f>
        <v/>
      </c>
      <c r="U178" s="54"/>
      <c r="V178" s="54"/>
      <c r="W178" s="64"/>
      <c r="X178" s="64"/>
      <c r="Y178" s="65" t="str">
        <f aca="false">IF($R178="","",SUM($R$4:$R178))</f>
        <v/>
      </c>
      <c r="Z178" s="65" t="str">
        <f aca="false">IF($Y178="","",MAX($Y$4:$Y178))</f>
        <v/>
      </c>
      <c r="AA178" s="65" t="str">
        <f aca="false">IF($Y178="","",$Z178-$Y178)</f>
        <v/>
      </c>
      <c r="AB178" s="66" t="str">
        <f aca="false">IF($R178="","",IF($R178&lt;0,N(AB177)+1,0))</f>
        <v/>
      </c>
      <c r="AC178" s="66" t="str">
        <f aca="false">IF($R178="","",IF($R178&gt;0,N(AC177)+1,0))</f>
        <v/>
      </c>
    </row>
    <row r="179" customFormat="false" ht="15" hidden="false" customHeight="false" outlineLevel="0" collapsed="false">
      <c r="A179" s="51" t="str">
        <f aca="false">IF($K179="","",COUNT($K$4:$K179))</f>
        <v/>
      </c>
      <c r="B179" s="52"/>
      <c r="C179" s="53"/>
      <c r="D179" s="54"/>
      <c r="E179" s="54"/>
      <c r="F179" s="54"/>
      <c r="G179" s="54"/>
      <c r="H179" s="54"/>
      <c r="I179" s="55"/>
      <c r="J179" s="56"/>
      <c r="K179" s="57"/>
      <c r="L179" s="57"/>
      <c r="M179" s="57"/>
      <c r="N179" s="58"/>
      <c r="O179" s="57"/>
      <c r="P179" s="59" t="str">
        <f aca="false">IF(OR($K179="",$L179="",$N179=""),"",ABS($K179-$L179)*$N179)</f>
        <v/>
      </c>
      <c r="Q179" s="60" t="str">
        <f aca="false">IF(OR($O179="",$K179="",$N179=""),"",($O179-$K179)*$N179*IF($D179="Short",-1,1))</f>
        <v/>
      </c>
      <c r="R179" s="61" t="str">
        <f aca="false">IFERROR(IF($Q179="","",$Q179/$P179),"")</f>
        <v/>
      </c>
      <c r="S179" s="62" t="str">
        <f aca="false">IFERROR(IF(OR($M179="",$K179="",$L179=""),"",ABS($M179-$K179)/ABS($K179-$L179)),"")</f>
        <v/>
      </c>
      <c r="T179" s="63" t="str">
        <f aca="false">IFERROR(IF($P179="","",$P179/$I179),"")</f>
        <v/>
      </c>
      <c r="U179" s="54"/>
      <c r="V179" s="54"/>
      <c r="W179" s="64"/>
      <c r="X179" s="64"/>
      <c r="Y179" s="65" t="str">
        <f aca="false">IF($R179="","",SUM($R$4:$R179))</f>
        <v/>
      </c>
      <c r="Z179" s="65" t="str">
        <f aca="false">IF($Y179="","",MAX($Y$4:$Y179))</f>
        <v/>
      </c>
      <c r="AA179" s="65" t="str">
        <f aca="false">IF($Y179="","",$Z179-$Y179)</f>
        <v/>
      </c>
      <c r="AB179" s="66" t="str">
        <f aca="false">IF($R179="","",IF($R179&lt;0,N(AB178)+1,0))</f>
        <v/>
      </c>
      <c r="AC179" s="66" t="str">
        <f aca="false">IF($R179="","",IF($R179&gt;0,N(AC178)+1,0))</f>
        <v/>
      </c>
    </row>
    <row r="180" customFormat="false" ht="15" hidden="false" customHeight="false" outlineLevel="0" collapsed="false">
      <c r="A180" s="51" t="str">
        <f aca="false">IF($K180="","",COUNT($K$4:$K180))</f>
        <v/>
      </c>
      <c r="B180" s="52"/>
      <c r="C180" s="53"/>
      <c r="D180" s="54"/>
      <c r="E180" s="54"/>
      <c r="F180" s="54"/>
      <c r="G180" s="54"/>
      <c r="H180" s="54"/>
      <c r="I180" s="55"/>
      <c r="J180" s="56"/>
      <c r="K180" s="57"/>
      <c r="L180" s="57"/>
      <c r="M180" s="57"/>
      <c r="N180" s="58"/>
      <c r="O180" s="57"/>
      <c r="P180" s="59" t="str">
        <f aca="false">IF(OR($K180="",$L180="",$N180=""),"",ABS($K180-$L180)*$N180)</f>
        <v/>
      </c>
      <c r="Q180" s="60" t="str">
        <f aca="false">IF(OR($O180="",$K180="",$N180=""),"",($O180-$K180)*$N180*IF($D180="Short",-1,1))</f>
        <v/>
      </c>
      <c r="R180" s="61" t="str">
        <f aca="false">IFERROR(IF($Q180="","",$Q180/$P180),"")</f>
        <v/>
      </c>
      <c r="S180" s="62" t="str">
        <f aca="false">IFERROR(IF(OR($M180="",$K180="",$L180=""),"",ABS($M180-$K180)/ABS($K180-$L180)),"")</f>
        <v/>
      </c>
      <c r="T180" s="63" t="str">
        <f aca="false">IFERROR(IF($P180="","",$P180/$I180),"")</f>
        <v/>
      </c>
      <c r="U180" s="54"/>
      <c r="V180" s="54"/>
      <c r="W180" s="64"/>
      <c r="X180" s="64"/>
      <c r="Y180" s="65" t="str">
        <f aca="false">IF($R180="","",SUM($R$4:$R180))</f>
        <v/>
      </c>
      <c r="Z180" s="65" t="str">
        <f aca="false">IF($Y180="","",MAX($Y$4:$Y180))</f>
        <v/>
      </c>
      <c r="AA180" s="65" t="str">
        <f aca="false">IF($Y180="","",$Z180-$Y180)</f>
        <v/>
      </c>
      <c r="AB180" s="66" t="str">
        <f aca="false">IF($R180="","",IF($R180&lt;0,N(AB179)+1,0))</f>
        <v/>
      </c>
      <c r="AC180" s="66" t="str">
        <f aca="false">IF($R180="","",IF($R180&gt;0,N(AC179)+1,0))</f>
        <v/>
      </c>
    </row>
    <row r="181" customFormat="false" ht="15" hidden="false" customHeight="false" outlineLevel="0" collapsed="false">
      <c r="A181" s="51" t="str">
        <f aca="false">IF($K181="","",COUNT($K$4:$K181))</f>
        <v/>
      </c>
      <c r="B181" s="52"/>
      <c r="C181" s="53"/>
      <c r="D181" s="54"/>
      <c r="E181" s="54"/>
      <c r="F181" s="54"/>
      <c r="G181" s="54"/>
      <c r="H181" s="54"/>
      <c r="I181" s="55"/>
      <c r="J181" s="56"/>
      <c r="K181" s="57"/>
      <c r="L181" s="57"/>
      <c r="M181" s="57"/>
      <c r="N181" s="58"/>
      <c r="O181" s="57"/>
      <c r="P181" s="59" t="str">
        <f aca="false">IF(OR($K181="",$L181="",$N181=""),"",ABS($K181-$L181)*$N181)</f>
        <v/>
      </c>
      <c r="Q181" s="60" t="str">
        <f aca="false">IF(OR($O181="",$K181="",$N181=""),"",($O181-$K181)*$N181*IF($D181="Short",-1,1))</f>
        <v/>
      </c>
      <c r="R181" s="61" t="str">
        <f aca="false">IFERROR(IF($Q181="","",$Q181/$P181),"")</f>
        <v/>
      </c>
      <c r="S181" s="62" t="str">
        <f aca="false">IFERROR(IF(OR($M181="",$K181="",$L181=""),"",ABS($M181-$K181)/ABS($K181-$L181)),"")</f>
        <v/>
      </c>
      <c r="T181" s="63" t="str">
        <f aca="false">IFERROR(IF($P181="","",$P181/$I181),"")</f>
        <v/>
      </c>
      <c r="U181" s="54"/>
      <c r="V181" s="54"/>
      <c r="W181" s="64"/>
      <c r="X181" s="64"/>
      <c r="Y181" s="65" t="str">
        <f aca="false">IF($R181="","",SUM($R$4:$R181))</f>
        <v/>
      </c>
      <c r="Z181" s="65" t="str">
        <f aca="false">IF($Y181="","",MAX($Y$4:$Y181))</f>
        <v/>
      </c>
      <c r="AA181" s="65" t="str">
        <f aca="false">IF($Y181="","",$Z181-$Y181)</f>
        <v/>
      </c>
      <c r="AB181" s="66" t="str">
        <f aca="false">IF($R181="","",IF($R181&lt;0,N(AB180)+1,0))</f>
        <v/>
      </c>
      <c r="AC181" s="66" t="str">
        <f aca="false">IF($R181="","",IF($R181&gt;0,N(AC180)+1,0))</f>
        <v/>
      </c>
    </row>
    <row r="182" customFormat="false" ht="15" hidden="false" customHeight="false" outlineLevel="0" collapsed="false">
      <c r="A182" s="51" t="str">
        <f aca="false">IF($K182="","",COUNT($K$4:$K182))</f>
        <v/>
      </c>
      <c r="B182" s="52"/>
      <c r="C182" s="53"/>
      <c r="D182" s="54"/>
      <c r="E182" s="54"/>
      <c r="F182" s="54"/>
      <c r="G182" s="54"/>
      <c r="H182" s="54"/>
      <c r="I182" s="55"/>
      <c r="J182" s="56"/>
      <c r="K182" s="57"/>
      <c r="L182" s="57"/>
      <c r="M182" s="57"/>
      <c r="N182" s="58"/>
      <c r="O182" s="57"/>
      <c r="P182" s="59" t="str">
        <f aca="false">IF(OR($K182="",$L182="",$N182=""),"",ABS($K182-$L182)*$N182)</f>
        <v/>
      </c>
      <c r="Q182" s="60" t="str">
        <f aca="false">IF(OR($O182="",$K182="",$N182=""),"",($O182-$K182)*$N182*IF($D182="Short",-1,1))</f>
        <v/>
      </c>
      <c r="R182" s="61" t="str">
        <f aca="false">IFERROR(IF($Q182="","",$Q182/$P182),"")</f>
        <v/>
      </c>
      <c r="S182" s="62" t="str">
        <f aca="false">IFERROR(IF(OR($M182="",$K182="",$L182=""),"",ABS($M182-$K182)/ABS($K182-$L182)),"")</f>
        <v/>
      </c>
      <c r="T182" s="63" t="str">
        <f aca="false">IFERROR(IF($P182="","",$P182/$I182),"")</f>
        <v/>
      </c>
      <c r="U182" s="54"/>
      <c r="V182" s="54"/>
      <c r="W182" s="64"/>
      <c r="X182" s="64"/>
      <c r="Y182" s="65" t="str">
        <f aca="false">IF($R182="","",SUM($R$4:$R182))</f>
        <v/>
      </c>
      <c r="Z182" s="65" t="str">
        <f aca="false">IF($Y182="","",MAX($Y$4:$Y182))</f>
        <v/>
      </c>
      <c r="AA182" s="65" t="str">
        <f aca="false">IF($Y182="","",$Z182-$Y182)</f>
        <v/>
      </c>
      <c r="AB182" s="66" t="str">
        <f aca="false">IF($R182="","",IF($R182&lt;0,N(AB181)+1,0))</f>
        <v/>
      </c>
      <c r="AC182" s="66" t="str">
        <f aca="false">IF($R182="","",IF($R182&gt;0,N(AC181)+1,0))</f>
        <v/>
      </c>
    </row>
    <row r="183" customFormat="false" ht="15" hidden="false" customHeight="false" outlineLevel="0" collapsed="false">
      <c r="A183" s="51" t="str">
        <f aca="false">IF($K183="","",COUNT($K$4:$K183))</f>
        <v/>
      </c>
      <c r="B183" s="52"/>
      <c r="C183" s="53"/>
      <c r="D183" s="54"/>
      <c r="E183" s="54"/>
      <c r="F183" s="54"/>
      <c r="G183" s="54"/>
      <c r="H183" s="54"/>
      <c r="I183" s="55"/>
      <c r="J183" s="56"/>
      <c r="K183" s="57"/>
      <c r="L183" s="57"/>
      <c r="M183" s="57"/>
      <c r="N183" s="58"/>
      <c r="O183" s="57"/>
      <c r="P183" s="59" t="str">
        <f aca="false">IF(OR($K183="",$L183="",$N183=""),"",ABS($K183-$L183)*$N183)</f>
        <v/>
      </c>
      <c r="Q183" s="60" t="str">
        <f aca="false">IF(OR($O183="",$K183="",$N183=""),"",($O183-$K183)*$N183*IF($D183="Short",-1,1))</f>
        <v/>
      </c>
      <c r="R183" s="61" t="str">
        <f aca="false">IFERROR(IF($Q183="","",$Q183/$P183),"")</f>
        <v/>
      </c>
      <c r="S183" s="62" t="str">
        <f aca="false">IFERROR(IF(OR($M183="",$K183="",$L183=""),"",ABS($M183-$K183)/ABS($K183-$L183)),"")</f>
        <v/>
      </c>
      <c r="T183" s="63" t="str">
        <f aca="false">IFERROR(IF($P183="","",$P183/$I183),"")</f>
        <v/>
      </c>
      <c r="U183" s="54"/>
      <c r="V183" s="54"/>
      <c r="W183" s="64"/>
      <c r="X183" s="64"/>
      <c r="Y183" s="65" t="str">
        <f aca="false">IF($R183="","",SUM($R$4:$R183))</f>
        <v/>
      </c>
      <c r="Z183" s="65" t="str">
        <f aca="false">IF($Y183="","",MAX($Y$4:$Y183))</f>
        <v/>
      </c>
      <c r="AA183" s="65" t="str">
        <f aca="false">IF($Y183="","",$Z183-$Y183)</f>
        <v/>
      </c>
      <c r="AB183" s="66" t="str">
        <f aca="false">IF($R183="","",IF($R183&lt;0,N(AB182)+1,0))</f>
        <v/>
      </c>
      <c r="AC183" s="66" t="str">
        <f aca="false">IF($R183="","",IF($R183&gt;0,N(AC182)+1,0))</f>
        <v/>
      </c>
    </row>
    <row r="184" customFormat="false" ht="15" hidden="false" customHeight="false" outlineLevel="0" collapsed="false">
      <c r="A184" s="51" t="str">
        <f aca="false">IF($K184="","",COUNT($K$4:$K184))</f>
        <v/>
      </c>
      <c r="B184" s="52"/>
      <c r="C184" s="53"/>
      <c r="D184" s="54"/>
      <c r="E184" s="54"/>
      <c r="F184" s="54"/>
      <c r="G184" s="54"/>
      <c r="H184" s="54"/>
      <c r="I184" s="55"/>
      <c r="J184" s="56"/>
      <c r="K184" s="57"/>
      <c r="L184" s="57"/>
      <c r="M184" s="57"/>
      <c r="N184" s="58"/>
      <c r="O184" s="57"/>
      <c r="P184" s="59" t="str">
        <f aca="false">IF(OR($K184="",$L184="",$N184=""),"",ABS($K184-$L184)*$N184)</f>
        <v/>
      </c>
      <c r="Q184" s="60" t="str">
        <f aca="false">IF(OR($O184="",$K184="",$N184=""),"",($O184-$K184)*$N184*IF($D184="Short",-1,1))</f>
        <v/>
      </c>
      <c r="R184" s="61" t="str">
        <f aca="false">IFERROR(IF($Q184="","",$Q184/$P184),"")</f>
        <v/>
      </c>
      <c r="S184" s="62" t="str">
        <f aca="false">IFERROR(IF(OR($M184="",$K184="",$L184=""),"",ABS($M184-$K184)/ABS($K184-$L184)),"")</f>
        <v/>
      </c>
      <c r="T184" s="63" t="str">
        <f aca="false">IFERROR(IF($P184="","",$P184/$I184),"")</f>
        <v/>
      </c>
      <c r="U184" s="54"/>
      <c r="V184" s="54"/>
      <c r="W184" s="64"/>
      <c r="X184" s="64"/>
      <c r="Y184" s="65" t="str">
        <f aca="false">IF($R184="","",SUM($R$4:$R184))</f>
        <v/>
      </c>
      <c r="Z184" s="65" t="str">
        <f aca="false">IF($Y184="","",MAX($Y$4:$Y184))</f>
        <v/>
      </c>
      <c r="AA184" s="65" t="str">
        <f aca="false">IF($Y184="","",$Z184-$Y184)</f>
        <v/>
      </c>
      <c r="AB184" s="66" t="str">
        <f aca="false">IF($R184="","",IF($R184&lt;0,N(AB183)+1,0))</f>
        <v/>
      </c>
      <c r="AC184" s="66" t="str">
        <f aca="false">IF($R184="","",IF($R184&gt;0,N(AC183)+1,0))</f>
        <v/>
      </c>
    </row>
    <row r="185" customFormat="false" ht="15" hidden="false" customHeight="false" outlineLevel="0" collapsed="false">
      <c r="A185" s="51" t="str">
        <f aca="false">IF($K185="","",COUNT($K$4:$K185))</f>
        <v/>
      </c>
      <c r="B185" s="52"/>
      <c r="C185" s="53"/>
      <c r="D185" s="54"/>
      <c r="E185" s="54"/>
      <c r="F185" s="54"/>
      <c r="G185" s="54"/>
      <c r="H185" s="54"/>
      <c r="I185" s="55"/>
      <c r="J185" s="56"/>
      <c r="K185" s="57"/>
      <c r="L185" s="57"/>
      <c r="M185" s="57"/>
      <c r="N185" s="58"/>
      <c r="O185" s="57"/>
      <c r="P185" s="59" t="str">
        <f aca="false">IF(OR($K185="",$L185="",$N185=""),"",ABS($K185-$L185)*$N185)</f>
        <v/>
      </c>
      <c r="Q185" s="60" t="str">
        <f aca="false">IF(OR($O185="",$K185="",$N185=""),"",($O185-$K185)*$N185*IF($D185="Short",-1,1))</f>
        <v/>
      </c>
      <c r="R185" s="61" t="str">
        <f aca="false">IFERROR(IF($Q185="","",$Q185/$P185),"")</f>
        <v/>
      </c>
      <c r="S185" s="62" t="str">
        <f aca="false">IFERROR(IF(OR($M185="",$K185="",$L185=""),"",ABS($M185-$K185)/ABS($K185-$L185)),"")</f>
        <v/>
      </c>
      <c r="T185" s="63" t="str">
        <f aca="false">IFERROR(IF($P185="","",$P185/$I185),"")</f>
        <v/>
      </c>
      <c r="U185" s="54"/>
      <c r="V185" s="54"/>
      <c r="W185" s="64"/>
      <c r="X185" s="64"/>
      <c r="Y185" s="65" t="str">
        <f aca="false">IF($R185="","",SUM($R$4:$R185))</f>
        <v/>
      </c>
      <c r="Z185" s="65" t="str">
        <f aca="false">IF($Y185="","",MAX($Y$4:$Y185))</f>
        <v/>
      </c>
      <c r="AA185" s="65" t="str">
        <f aca="false">IF($Y185="","",$Z185-$Y185)</f>
        <v/>
      </c>
      <c r="AB185" s="66" t="str">
        <f aca="false">IF($R185="","",IF($R185&lt;0,N(AB184)+1,0))</f>
        <v/>
      </c>
      <c r="AC185" s="66" t="str">
        <f aca="false">IF($R185="","",IF($R185&gt;0,N(AC184)+1,0))</f>
        <v/>
      </c>
    </row>
    <row r="186" customFormat="false" ht="15" hidden="false" customHeight="false" outlineLevel="0" collapsed="false">
      <c r="A186" s="51" t="str">
        <f aca="false">IF($K186="","",COUNT($K$4:$K186))</f>
        <v/>
      </c>
      <c r="B186" s="52"/>
      <c r="C186" s="53"/>
      <c r="D186" s="54"/>
      <c r="E186" s="54"/>
      <c r="F186" s="54"/>
      <c r="G186" s="54"/>
      <c r="H186" s="54"/>
      <c r="I186" s="55"/>
      <c r="J186" s="56"/>
      <c r="K186" s="57"/>
      <c r="L186" s="57"/>
      <c r="M186" s="57"/>
      <c r="N186" s="58"/>
      <c r="O186" s="57"/>
      <c r="P186" s="59" t="str">
        <f aca="false">IF(OR($K186="",$L186="",$N186=""),"",ABS($K186-$L186)*$N186)</f>
        <v/>
      </c>
      <c r="Q186" s="60" t="str">
        <f aca="false">IF(OR($O186="",$K186="",$N186=""),"",($O186-$K186)*$N186*IF($D186="Short",-1,1))</f>
        <v/>
      </c>
      <c r="R186" s="61" t="str">
        <f aca="false">IFERROR(IF($Q186="","",$Q186/$P186),"")</f>
        <v/>
      </c>
      <c r="S186" s="62" t="str">
        <f aca="false">IFERROR(IF(OR($M186="",$K186="",$L186=""),"",ABS($M186-$K186)/ABS($K186-$L186)),"")</f>
        <v/>
      </c>
      <c r="T186" s="63" t="str">
        <f aca="false">IFERROR(IF($P186="","",$P186/$I186),"")</f>
        <v/>
      </c>
      <c r="U186" s="54"/>
      <c r="V186" s="54"/>
      <c r="W186" s="64"/>
      <c r="X186" s="64"/>
      <c r="Y186" s="65" t="str">
        <f aca="false">IF($R186="","",SUM($R$4:$R186))</f>
        <v/>
      </c>
      <c r="Z186" s="65" t="str">
        <f aca="false">IF($Y186="","",MAX($Y$4:$Y186))</f>
        <v/>
      </c>
      <c r="AA186" s="65" t="str">
        <f aca="false">IF($Y186="","",$Z186-$Y186)</f>
        <v/>
      </c>
      <c r="AB186" s="66" t="str">
        <f aca="false">IF($R186="","",IF($R186&lt;0,N(AB185)+1,0))</f>
        <v/>
      </c>
      <c r="AC186" s="66" t="str">
        <f aca="false">IF($R186="","",IF($R186&gt;0,N(AC185)+1,0))</f>
        <v/>
      </c>
    </row>
    <row r="187" customFormat="false" ht="15" hidden="false" customHeight="false" outlineLevel="0" collapsed="false">
      <c r="A187" s="51" t="str">
        <f aca="false">IF($K187="","",COUNT($K$4:$K187))</f>
        <v/>
      </c>
      <c r="B187" s="52"/>
      <c r="C187" s="53"/>
      <c r="D187" s="54"/>
      <c r="E187" s="54"/>
      <c r="F187" s="54"/>
      <c r="G187" s="54"/>
      <c r="H187" s="54"/>
      <c r="I187" s="55"/>
      <c r="J187" s="56"/>
      <c r="K187" s="57"/>
      <c r="L187" s="57"/>
      <c r="M187" s="57"/>
      <c r="N187" s="58"/>
      <c r="O187" s="57"/>
      <c r="P187" s="59" t="str">
        <f aca="false">IF(OR($K187="",$L187="",$N187=""),"",ABS($K187-$L187)*$N187)</f>
        <v/>
      </c>
      <c r="Q187" s="60" t="str">
        <f aca="false">IF(OR($O187="",$K187="",$N187=""),"",($O187-$K187)*$N187*IF($D187="Short",-1,1))</f>
        <v/>
      </c>
      <c r="R187" s="61" t="str">
        <f aca="false">IFERROR(IF($Q187="","",$Q187/$P187),"")</f>
        <v/>
      </c>
      <c r="S187" s="62" t="str">
        <f aca="false">IFERROR(IF(OR($M187="",$K187="",$L187=""),"",ABS($M187-$K187)/ABS($K187-$L187)),"")</f>
        <v/>
      </c>
      <c r="T187" s="63" t="str">
        <f aca="false">IFERROR(IF($P187="","",$P187/$I187),"")</f>
        <v/>
      </c>
      <c r="U187" s="54"/>
      <c r="V187" s="54"/>
      <c r="W187" s="64"/>
      <c r="X187" s="64"/>
      <c r="Y187" s="65" t="str">
        <f aca="false">IF($R187="","",SUM($R$4:$R187))</f>
        <v/>
      </c>
      <c r="Z187" s="65" t="str">
        <f aca="false">IF($Y187="","",MAX($Y$4:$Y187))</f>
        <v/>
      </c>
      <c r="AA187" s="65" t="str">
        <f aca="false">IF($Y187="","",$Z187-$Y187)</f>
        <v/>
      </c>
      <c r="AB187" s="66" t="str">
        <f aca="false">IF($R187="","",IF($R187&lt;0,N(AB186)+1,0))</f>
        <v/>
      </c>
      <c r="AC187" s="66" t="str">
        <f aca="false">IF($R187="","",IF($R187&gt;0,N(AC186)+1,0))</f>
        <v/>
      </c>
    </row>
    <row r="188" customFormat="false" ht="15" hidden="false" customHeight="false" outlineLevel="0" collapsed="false">
      <c r="A188" s="51" t="str">
        <f aca="false">IF($K188="","",COUNT($K$4:$K188))</f>
        <v/>
      </c>
      <c r="B188" s="52"/>
      <c r="C188" s="53"/>
      <c r="D188" s="54"/>
      <c r="E188" s="54"/>
      <c r="F188" s="54"/>
      <c r="G188" s="54"/>
      <c r="H188" s="54"/>
      <c r="I188" s="55"/>
      <c r="J188" s="56"/>
      <c r="K188" s="57"/>
      <c r="L188" s="57"/>
      <c r="M188" s="57"/>
      <c r="N188" s="58"/>
      <c r="O188" s="57"/>
      <c r="P188" s="59" t="str">
        <f aca="false">IF(OR($K188="",$L188="",$N188=""),"",ABS($K188-$L188)*$N188)</f>
        <v/>
      </c>
      <c r="Q188" s="60" t="str">
        <f aca="false">IF(OR($O188="",$K188="",$N188=""),"",($O188-$K188)*$N188*IF($D188="Short",-1,1))</f>
        <v/>
      </c>
      <c r="R188" s="61" t="str">
        <f aca="false">IFERROR(IF($Q188="","",$Q188/$P188),"")</f>
        <v/>
      </c>
      <c r="S188" s="62" t="str">
        <f aca="false">IFERROR(IF(OR($M188="",$K188="",$L188=""),"",ABS($M188-$K188)/ABS($K188-$L188)),"")</f>
        <v/>
      </c>
      <c r="T188" s="63" t="str">
        <f aca="false">IFERROR(IF($P188="","",$P188/$I188),"")</f>
        <v/>
      </c>
      <c r="U188" s="54"/>
      <c r="V188" s="54"/>
      <c r="W188" s="64"/>
      <c r="X188" s="64"/>
      <c r="Y188" s="65" t="str">
        <f aca="false">IF($R188="","",SUM($R$4:$R188))</f>
        <v/>
      </c>
      <c r="Z188" s="65" t="str">
        <f aca="false">IF($Y188="","",MAX($Y$4:$Y188))</f>
        <v/>
      </c>
      <c r="AA188" s="65" t="str">
        <f aca="false">IF($Y188="","",$Z188-$Y188)</f>
        <v/>
      </c>
      <c r="AB188" s="66" t="str">
        <f aca="false">IF($R188="","",IF($R188&lt;0,N(AB187)+1,0))</f>
        <v/>
      </c>
      <c r="AC188" s="66" t="str">
        <f aca="false">IF($R188="","",IF($R188&gt;0,N(AC187)+1,0))</f>
        <v/>
      </c>
    </row>
    <row r="189" customFormat="false" ht="15" hidden="false" customHeight="false" outlineLevel="0" collapsed="false">
      <c r="A189" s="51" t="str">
        <f aca="false">IF($K189="","",COUNT($K$4:$K189))</f>
        <v/>
      </c>
      <c r="B189" s="52"/>
      <c r="C189" s="53"/>
      <c r="D189" s="54"/>
      <c r="E189" s="54"/>
      <c r="F189" s="54"/>
      <c r="G189" s="54"/>
      <c r="H189" s="54"/>
      <c r="I189" s="55"/>
      <c r="J189" s="56"/>
      <c r="K189" s="57"/>
      <c r="L189" s="57"/>
      <c r="M189" s="57"/>
      <c r="N189" s="58"/>
      <c r="O189" s="57"/>
      <c r="P189" s="59" t="str">
        <f aca="false">IF(OR($K189="",$L189="",$N189=""),"",ABS($K189-$L189)*$N189)</f>
        <v/>
      </c>
      <c r="Q189" s="60" t="str">
        <f aca="false">IF(OR($O189="",$K189="",$N189=""),"",($O189-$K189)*$N189*IF($D189="Short",-1,1))</f>
        <v/>
      </c>
      <c r="R189" s="61" t="str">
        <f aca="false">IFERROR(IF($Q189="","",$Q189/$P189),"")</f>
        <v/>
      </c>
      <c r="S189" s="62" t="str">
        <f aca="false">IFERROR(IF(OR($M189="",$K189="",$L189=""),"",ABS($M189-$K189)/ABS($K189-$L189)),"")</f>
        <v/>
      </c>
      <c r="T189" s="63" t="str">
        <f aca="false">IFERROR(IF($P189="","",$P189/$I189),"")</f>
        <v/>
      </c>
      <c r="U189" s="54"/>
      <c r="V189" s="54"/>
      <c r="W189" s="64"/>
      <c r="X189" s="64"/>
      <c r="Y189" s="65" t="str">
        <f aca="false">IF($R189="","",SUM($R$4:$R189))</f>
        <v/>
      </c>
      <c r="Z189" s="65" t="str">
        <f aca="false">IF($Y189="","",MAX($Y$4:$Y189))</f>
        <v/>
      </c>
      <c r="AA189" s="65" t="str">
        <f aca="false">IF($Y189="","",$Z189-$Y189)</f>
        <v/>
      </c>
      <c r="AB189" s="66" t="str">
        <f aca="false">IF($R189="","",IF($R189&lt;0,N(AB188)+1,0))</f>
        <v/>
      </c>
      <c r="AC189" s="66" t="str">
        <f aca="false">IF($R189="","",IF($R189&gt;0,N(AC188)+1,0))</f>
        <v/>
      </c>
    </row>
    <row r="190" customFormat="false" ht="15" hidden="false" customHeight="false" outlineLevel="0" collapsed="false">
      <c r="A190" s="51" t="str">
        <f aca="false">IF($K190="","",COUNT($K$4:$K190))</f>
        <v/>
      </c>
      <c r="B190" s="52"/>
      <c r="C190" s="53"/>
      <c r="D190" s="54"/>
      <c r="E190" s="54"/>
      <c r="F190" s="54"/>
      <c r="G190" s="54"/>
      <c r="H190" s="54"/>
      <c r="I190" s="55"/>
      <c r="J190" s="56"/>
      <c r="K190" s="57"/>
      <c r="L190" s="57"/>
      <c r="M190" s="57"/>
      <c r="N190" s="58"/>
      <c r="O190" s="57"/>
      <c r="P190" s="59" t="str">
        <f aca="false">IF(OR($K190="",$L190="",$N190=""),"",ABS($K190-$L190)*$N190)</f>
        <v/>
      </c>
      <c r="Q190" s="60" t="str">
        <f aca="false">IF(OR($O190="",$K190="",$N190=""),"",($O190-$K190)*$N190*IF($D190="Short",-1,1))</f>
        <v/>
      </c>
      <c r="R190" s="61" t="str">
        <f aca="false">IFERROR(IF($Q190="","",$Q190/$P190),"")</f>
        <v/>
      </c>
      <c r="S190" s="62" t="str">
        <f aca="false">IFERROR(IF(OR($M190="",$K190="",$L190=""),"",ABS($M190-$K190)/ABS($K190-$L190)),"")</f>
        <v/>
      </c>
      <c r="T190" s="63" t="str">
        <f aca="false">IFERROR(IF($P190="","",$P190/$I190),"")</f>
        <v/>
      </c>
      <c r="U190" s="54"/>
      <c r="V190" s="54"/>
      <c r="W190" s="64"/>
      <c r="X190" s="64"/>
      <c r="Y190" s="65" t="str">
        <f aca="false">IF($R190="","",SUM($R$4:$R190))</f>
        <v/>
      </c>
      <c r="Z190" s="65" t="str">
        <f aca="false">IF($Y190="","",MAX($Y$4:$Y190))</f>
        <v/>
      </c>
      <c r="AA190" s="65" t="str">
        <f aca="false">IF($Y190="","",$Z190-$Y190)</f>
        <v/>
      </c>
      <c r="AB190" s="66" t="str">
        <f aca="false">IF($R190="","",IF($R190&lt;0,N(AB189)+1,0))</f>
        <v/>
      </c>
      <c r="AC190" s="66" t="str">
        <f aca="false">IF($R190="","",IF($R190&gt;0,N(AC189)+1,0))</f>
        <v/>
      </c>
    </row>
    <row r="191" customFormat="false" ht="15" hidden="false" customHeight="false" outlineLevel="0" collapsed="false">
      <c r="A191" s="51" t="str">
        <f aca="false">IF($K191="","",COUNT($K$4:$K191))</f>
        <v/>
      </c>
      <c r="B191" s="52"/>
      <c r="C191" s="53"/>
      <c r="D191" s="54"/>
      <c r="E191" s="54"/>
      <c r="F191" s="54"/>
      <c r="G191" s="54"/>
      <c r="H191" s="54"/>
      <c r="I191" s="55"/>
      <c r="J191" s="56"/>
      <c r="K191" s="57"/>
      <c r="L191" s="57"/>
      <c r="M191" s="57"/>
      <c r="N191" s="58"/>
      <c r="O191" s="57"/>
      <c r="P191" s="59" t="str">
        <f aca="false">IF(OR($K191="",$L191="",$N191=""),"",ABS($K191-$L191)*$N191)</f>
        <v/>
      </c>
      <c r="Q191" s="60" t="str">
        <f aca="false">IF(OR($O191="",$K191="",$N191=""),"",($O191-$K191)*$N191*IF($D191="Short",-1,1))</f>
        <v/>
      </c>
      <c r="R191" s="61" t="str">
        <f aca="false">IFERROR(IF($Q191="","",$Q191/$P191),"")</f>
        <v/>
      </c>
      <c r="S191" s="62" t="str">
        <f aca="false">IFERROR(IF(OR($M191="",$K191="",$L191=""),"",ABS($M191-$K191)/ABS($K191-$L191)),"")</f>
        <v/>
      </c>
      <c r="T191" s="63" t="str">
        <f aca="false">IFERROR(IF($P191="","",$P191/$I191),"")</f>
        <v/>
      </c>
      <c r="U191" s="54"/>
      <c r="V191" s="54"/>
      <c r="W191" s="64"/>
      <c r="X191" s="64"/>
      <c r="Y191" s="65" t="str">
        <f aca="false">IF($R191="","",SUM($R$4:$R191))</f>
        <v/>
      </c>
      <c r="Z191" s="65" t="str">
        <f aca="false">IF($Y191="","",MAX($Y$4:$Y191))</f>
        <v/>
      </c>
      <c r="AA191" s="65" t="str">
        <f aca="false">IF($Y191="","",$Z191-$Y191)</f>
        <v/>
      </c>
      <c r="AB191" s="66" t="str">
        <f aca="false">IF($R191="","",IF($R191&lt;0,N(AB190)+1,0))</f>
        <v/>
      </c>
      <c r="AC191" s="66" t="str">
        <f aca="false">IF($R191="","",IF($R191&gt;0,N(AC190)+1,0))</f>
        <v/>
      </c>
    </row>
    <row r="192" customFormat="false" ht="15" hidden="false" customHeight="false" outlineLevel="0" collapsed="false">
      <c r="A192" s="51" t="str">
        <f aca="false">IF($K192="","",COUNT($K$4:$K192))</f>
        <v/>
      </c>
      <c r="B192" s="52"/>
      <c r="C192" s="53"/>
      <c r="D192" s="54"/>
      <c r="E192" s="54"/>
      <c r="F192" s="54"/>
      <c r="G192" s="54"/>
      <c r="H192" s="54"/>
      <c r="I192" s="55"/>
      <c r="J192" s="56"/>
      <c r="K192" s="57"/>
      <c r="L192" s="57"/>
      <c r="M192" s="57"/>
      <c r="N192" s="58"/>
      <c r="O192" s="57"/>
      <c r="P192" s="59" t="str">
        <f aca="false">IF(OR($K192="",$L192="",$N192=""),"",ABS($K192-$L192)*$N192)</f>
        <v/>
      </c>
      <c r="Q192" s="60" t="str">
        <f aca="false">IF(OR($O192="",$K192="",$N192=""),"",($O192-$K192)*$N192*IF($D192="Short",-1,1))</f>
        <v/>
      </c>
      <c r="R192" s="61" t="str">
        <f aca="false">IFERROR(IF($Q192="","",$Q192/$P192),"")</f>
        <v/>
      </c>
      <c r="S192" s="62" t="str">
        <f aca="false">IFERROR(IF(OR($M192="",$K192="",$L192=""),"",ABS($M192-$K192)/ABS($K192-$L192)),"")</f>
        <v/>
      </c>
      <c r="T192" s="63" t="str">
        <f aca="false">IFERROR(IF($P192="","",$P192/$I192),"")</f>
        <v/>
      </c>
      <c r="U192" s="54"/>
      <c r="V192" s="54"/>
      <c r="W192" s="64"/>
      <c r="X192" s="64"/>
      <c r="Y192" s="65" t="str">
        <f aca="false">IF($R192="","",SUM($R$4:$R192))</f>
        <v/>
      </c>
      <c r="Z192" s="65" t="str">
        <f aca="false">IF($Y192="","",MAX($Y$4:$Y192))</f>
        <v/>
      </c>
      <c r="AA192" s="65" t="str">
        <f aca="false">IF($Y192="","",$Z192-$Y192)</f>
        <v/>
      </c>
      <c r="AB192" s="66" t="str">
        <f aca="false">IF($R192="","",IF($R192&lt;0,N(AB191)+1,0))</f>
        <v/>
      </c>
      <c r="AC192" s="66" t="str">
        <f aca="false">IF($R192="","",IF($R192&gt;0,N(AC191)+1,0))</f>
        <v/>
      </c>
    </row>
    <row r="193" customFormat="false" ht="15" hidden="false" customHeight="false" outlineLevel="0" collapsed="false">
      <c r="A193" s="51" t="str">
        <f aca="false">IF($K193="","",COUNT($K$4:$K193))</f>
        <v/>
      </c>
      <c r="B193" s="52"/>
      <c r="C193" s="53"/>
      <c r="D193" s="54"/>
      <c r="E193" s="54"/>
      <c r="F193" s="54"/>
      <c r="G193" s="54"/>
      <c r="H193" s="54"/>
      <c r="I193" s="55"/>
      <c r="J193" s="56"/>
      <c r="K193" s="57"/>
      <c r="L193" s="57"/>
      <c r="M193" s="57"/>
      <c r="N193" s="58"/>
      <c r="O193" s="57"/>
      <c r="P193" s="59" t="str">
        <f aca="false">IF(OR($K193="",$L193="",$N193=""),"",ABS($K193-$L193)*$N193)</f>
        <v/>
      </c>
      <c r="Q193" s="60" t="str">
        <f aca="false">IF(OR($O193="",$K193="",$N193=""),"",($O193-$K193)*$N193*IF($D193="Short",-1,1))</f>
        <v/>
      </c>
      <c r="R193" s="61" t="str">
        <f aca="false">IFERROR(IF($Q193="","",$Q193/$P193),"")</f>
        <v/>
      </c>
      <c r="S193" s="62" t="str">
        <f aca="false">IFERROR(IF(OR($M193="",$K193="",$L193=""),"",ABS($M193-$K193)/ABS($K193-$L193)),"")</f>
        <v/>
      </c>
      <c r="T193" s="63" t="str">
        <f aca="false">IFERROR(IF($P193="","",$P193/$I193),"")</f>
        <v/>
      </c>
      <c r="U193" s="54"/>
      <c r="V193" s="54"/>
      <c r="W193" s="64"/>
      <c r="X193" s="64"/>
      <c r="Y193" s="65" t="str">
        <f aca="false">IF($R193="","",SUM($R$4:$R193))</f>
        <v/>
      </c>
      <c r="Z193" s="65" t="str">
        <f aca="false">IF($Y193="","",MAX($Y$4:$Y193))</f>
        <v/>
      </c>
      <c r="AA193" s="65" t="str">
        <f aca="false">IF($Y193="","",$Z193-$Y193)</f>
        <v/>
      </c>
      <c r="AB193" s="66" t="str">
        <f aca="false">IF($R193="","",IF($R193&lt;0,N(AB192)+1,0))</f>
        <v/>
      </c>
      <c r="AC193" s="66" t="str">
        <f aca="false">IF($R193="","",IF($R193&gt;0,N(AC192)+1,0))</f>
        <v/>
      </c>
    </row>
    <row r="194" customFormat="false" ht="15" hidden="false" customHeight="false" outlineLevel="0" collapsed="false">
      <c r="A194" s="51" t="str">
        <f aca="false">IF($K194="","",COUNT($K$4:$K194))</f>
        <v/>
      </c>
      <c r="B194" s="52"/>
      <c r="C194" s="53"/>
      <c r="D194" s="54"/>
      <c r="E194" s="54"/>
      <c r="F194" s="54"/>
      <c r="G194" s="54"/>
      <c r="H194" s="54"/>
      <c r="I194" s="55"/>
      <c r="J194" s="56"/>
      <c r="K194" s="57"/>
      <c r="L194" s="57"/>
      <c r="M194" s="57"/>
      <c r="N194" s="58"/>
      <c r="O194" s="57"/>
      <c r="P194" s="59" t="str">
        <f aca="false">IF(OR($K194="",$L194="",$N194=""),"",ABS($K194-$L194)*$N194)</f>
        <v/>
      </c>
      <c r="Q194" s="60" t="str">
        <f aca="false">IF(OR($O194="",$K194="",$N194=""),"",($O194-$K194)*$N194*IF($D194="Short",-1,1))</f>
        <v/>
      </c>
      <c r="R194" s="61" t="str">
        <f aca="false">IFERROR(IF($Q194="","",$Q194/$P194),"")</f>
        <v/>
      </c>
      <c r="S194" s="62" t="str">
        <f aca="false">IFERROR(IF(OR($M194="",$K194="",$L194=""),"",ABS($M194-$K194)/ABS($K194-$L194)),"")</f>
        <v/>
      </c>
      <c r="T194" s="63" t="str">
        <f aca="false">IFERROR(IF($P194="","",$P194/$I194),"")</f>
        <v/>
      </c>
      <c r="U194" s="54"/>
      <c r="V194" s="54"/>
      <c r="W194" s="64"/>
      <c r="X194" s="64"/>
      <c r="Y194" s="65" t="str">
        <f aca="false">IF($R194="","",SUM($R$4:$R194))</f>
        <v/>
      </c>
      <c r="Z194" s="65" t="str">
        <f aca="false">IF($Y194="","",MAX($Y$4:$Y194))</f>
        <v/>
      </c>
      <c r="AA194" s="65" t="str">
        <f aca="false">IF($Y194="","",$Z194-$Y194)</f>
        <v/>
      </c>
      <c r="AB194" s="66" t="str">
        <f aca="false">IF($R194="","",IF($R194&lt;0,N(AB193)+1,0))</f>
        <v/>
      </c>
      <c r="AC194" s="66" t="str">
        <f aca="false">IF($R194="","",IF($R194&gt;0,N(AC193)+1,0))</f>
        <v/>
      </c>
    </row>
    <row r="195" customFormat="false" ht="15" hidden="false" customHeight="false" outlineLevel="0" collapsed="false">
      <c r="A195" s="51" t="str">
        <f aca="false">IF($K195="","",COUNT($K$4:$K195))</f>
        <v/>
      </c>
      <c r="B195" s="52"/>
      <c r="C195" s="53"/>
      <c r="D195" s="54"/>
      <c r="E195" s="54"/>
      <c r="F195" s="54"/>
      <c r="G195" s="54"/>
      <c r="H195" s="54"/>
      <c r="I195" s="55"/>
      <c r="J195" s="56"/>
      <c r="K195" s="57"/>
      <c r="L195" s="57"/>
      <c r="M195" s="57"/>
      <c r="N195" s="58"/>
      <c r="O195" s="57"/>
      <c r="P195" s="59" t="str">
        <f aca="false">IF(OR($K195="",$L195="",$N195=""),"",ABS($K195-$L195)*$N195)</f>
        <v/>
      </c>
      <c r="Q195" s="60" t="str">
        <f aca="false">IF(OR($O195="",$K195="",$N195=""),"",($O195-$K195)*$N195*IF($D195="Short",-1,1))</f>
        <v/>
      </c>
      <c r="R195" s="61" t="str">
        <f aca="false">IFERROR(IF($Q195="","",$Q195/$P195),"")</f>
        <v/>
      </c>
      <c r="S195" s="62" t="str">
        <f aca="false">IFERROR(IF(OR($M195="",$K195="",$L195=""),"",ABS($M195-$K195)/ABS($K195-$L195)),"")</f>
        <v/>
      </c>
      <c r="T195" s="63" t="str">
        <f aca="false">IFERROR(IF($P195="","",$P195/$I195),"")</f>
        <v/>
      </c>
      <c r="U195" s="54"/>
      <c r="V195" s="54"/>
      <c r="W195" s="64"/>
      <c r="X195" s="64"/>
      <c r="Y195" s="65" t="str">
        <f aca="false">IF($R195="","",SUM($R$4:$R195))</f>
        <v/>
      </c>
      <c r="Z195" s="65" t="str">
        <f aca="false">IF($Y195="","",MAX($Y$4:$Y195))</f>
        <v/>
      </c>
      <c r="AA195" s="65" t="str">
        <f aca="false">IF($Y195="","",$Z195-$Y195)</f>
        <v/>
      </c>
      <c r="AB195" s="66" t="str">
        <f aca="false">IF($R195="","",IF($R195&lt;0,N(AB194)+1,0))</f>
        <v/>
      </c>
      <c r="AC195" s="66" t="str">
        <f aca="false">IF($R195="","",IF($R195&gt;0,N(AC194)+1,0))</f>
        <v/>
      </c>
    </row>
    <row r="196" customFormat="false" ht="15" hidden="false" customHeight="false" outlineLevel="0" collapsed="false">
      <c r="A196" s="51" t="str">
        <f aca="false">IF($K196="","",COUNT($K$4:$K196))</f>
        <v/>
      </c>
      <c r="B196" s="52"/>
      <c r="C196" s="53"/>
      <c r="D196" s="54"/>
      <c r="E196" s="54"/>
      <c r="F196" s="54"/>
      <c r="G196" s="54"/>
      <c r="H196" s="54"/>
      <c r="I196" s="55"/>
      <c r="J196" s="56"/>
      <c r="K196" s="57"/>
      <c r="L196" s="57"/>
      <c r="M196" s="57"/>
      <c r="N196" s="58"/>
      <c r="O196" s="57"/>
      <c r="P196" s="59" t="str">
        <f aca="false">IF(OR($K196="",$L196="",$N196=""),"",ABS($K196-$L196)*$N196)</f>
        <v/>
      </c>
      <c r="Q196" s="60" t="str">
        <f aca="false">IF(OR($O196="",$K196="",$N196=""),"",($O196-$K196)*$N196*IF($D196="Short",-1,1))</f>
        <v/>
      </c>
      <c r="R196" s="61" t="str">
        <f aca="false">IFERROR(IF($Q196="","",$Q196/$P196),"")</f>
        <v/>
      </c>
      <c r="S196" s="62" t="str">
        <f aca="false">IFERROR(IF(OR($M196="",$K196="",$L196=""),"",ABS($M196-$K196)/ABS($K196-$L196)),"")</f>
        <v/>
      </c>
      <c r="T196" s="63" t="str">
        <f aca="false">IFERROR(IF($P196="","",$P196/$I196),"")</f>
        <v/>
      </c>
      <c r="U196" s="54"/>
      <c r="V196" s="54"/>
      <c r="W196" s="64"/>
      <c r="X196" s="64"/>
      <c r="Y196" s="65" t="str">
        <f aca="false">IF($R196="","",SUM($R$4:$R196))</f>
        <v/>
      </c>
      <c r="Z196" s="65" t="str">
        <f aca="false">IF($Y196="","",MAX($Y$4:$Y196))</f>
        <v/>
      </c>
      <c r="AA196" s="65" t="str">
        <f aca="false">IF($Y196="","",$Z196-$Y196)</f>
        <v/>
      </c>
      <c r="AB196" s="66" t="str">
        <f aca="false">IF($R196="","",IF($R196&lt;0,N(AB195)+1,0))</f>
        <v/>
      </c>
      <c r="AC196" s="66" t="str">
        <f aca="false">IF($R196="","",IF($R196&gt;0,N(AC195)+1,0))</f>
        <v/>
      </c>
    </row>
    <row r="197" customFormat="false" ht="15" hidden="false" customHeight="false" outlineLevel="0" collapsed="false">
      <c r="A197" s="51" t="str">
        <f aca="false">IF($K197="","",COUNT($K$4:$K197))</f>
        <v/>
      </c>
      <c r="B197" s="52"/>
      <c r="C197" s="53"/>
      <c r="D197" s="54"/>
      <c r="E197" s="54"/>
      <c r="F197" s="54"/>
      <c r="G197" s="54"/>
      <c r="H197" s="54"/>
      <c r="I197" s="55"/>
      <c r="J197" s="56"/>
      <c r="K197" s="57"/>
      <c r="L197" s="57"/>
      <c r="M197" s="57"/>
      <c r="N197" s="58"/>
      <c r="O197" s="57"/>
      <c r="P197" s="59" t="str">
        <f aca="false">IF(OR($K197="",$L197="",$N197=""),"",ABS($K197-$L197)*$N197)</f>
        <v/>
      </c>
      <c r="Q197" s="60" t="str">
        <f aca="false">IF(OR($O197="",$K197="",$N197=""),"",($O197-$K197)*$N197*IF($D197="Short",-1,1))</f>
        <v/>
      </c>
      <c r="R197" s="61" t="str">
        <f aca="false">IFERROR(IF($Q197="","",$Q197/$P197),"")</f>
        <v/>
      </c>
      <c r="S197" s="62" t="str">
        <f aca="false">IFERROR(IF(OR($M197="",$K197="",$L197=""),"",ABS($M197-$K197)/ABS($K197-$L197)),"")</f>
        <v/>
      </c>
      <c r="T197" s="63" t="str">
        <f aca="false">IFERROR(IF($P197="","",$P197/$I197),"")</f>
        <v/>
      </c>
      <c r="U197" s="54"/>
      <c r="V197" s="54"/>
      <c r="W197" s="64"/>
      <c r="X197" s="64"/>
      <c r="Y197" s="65" t="str">
        <f aca="false">IF($R197="","",SUM($R$4:$R197))</f>
        <v/>
      </c>
      <c r="Z197" s="65" t="str">
        <f aca="false">IF($Y197="","",MAX($Y$4:$Y197))</f>
        <v/>
      </c>
      <c r="AA197" s="65" t="str">
        <f aca="false">IF($Y197="","",$Z197-$Y197)</f>
        <v/>
      </c>
      <c r="AB197" s="66" t="str">
        <f aca="false">IF($R197="","",IF($R197&lt;0,N(AB196)+1,0))</f>
        <v/>
      </c>
      <c r="AC197" s="66" t="str">
        <f aca="false">IF($R197="","",IF($R197&gt;0,N(AC196)+1,0))</f>
        <v/>
      </c>
    </row>
    <row r="198" customFormat="false" ht="15" hidden="false" customHeight="false" outlineLevel="0" collapsed="false">
      <c r="A198" s="51" t="str">
        <f aca="false">IF($K198="","",COUNT($K$4:$K198))</f>
        <v/>
      </c>
      <c r="B198" s="52"/>
      <c r="C198" s="53"/>
      <c r="D198" s="54"/>
      <c r="E198" s="54"/>
      <c r="F198" s="54"/>
      <c r="G198" s="54"/>
      <c r="H198" s="54"/>
      <c r="I198" s="55"/>
      <c r="J198" s="56"/>
      <c r="K198" s="57"/>
      <c r="L198" s="57"/>
      <c r="M198" s="57"/>
      <c r="N198" s="58"/>
      <c r="O198" s="57"/>
      <c r="P198" s="59" t="str">
        <f aca="false">IF(OR($K198="",$L198="",$N198=""),"",ABS($K198-$L198)*$N198)</f>
        <v/>
      </c>
      <c r="Q198" s="60" t="str">
        <f aca="false">IF(OR($O198="",$K198="",$N198=""),"",($O198-$K198)*$N198*IF($D198="Short",-1,1))</f>
        <v/>
      </c>
      <c r="R198" s="61" t="str">
        <f aca="false">IFERROR(IF($Q198="","",$Q198/$P198),"")</f>
        <v/>
      </c>
      <c r="S198" s="62" t="str">
        <f aca="false">IFERROR(IF(OR($M198="",$K198="",$L198=""),"",ABS($M198-$K198)/ABS($K198-$L198)),"")</f>
        <v/>
      </c>
      <c r="T198" s="63" t="str">
        <f aca="false">IFERROR(IF($P198="","",$P198/$I198),"")</f>
        <v/>
      </c>
      <c r="U198" s="54"/>
      <c r="V198" s="54"/>
      <c r="W198" s="64"/>
      <c r="X198" s="64"/>
      <c r="Y198" s="65" t="str">
        <f aca="false">IF($R198="","",SUM($R$4:$R198))</f>
        <v/>
      </c>
      <c r="Z198" s="65" t="str">
        <f aca="false">IF($Y198="","",MAX($Y$4:$Y198))</f>
        <v/>
      </c>
      <c r="AA198" s="65" t="str">
        <f aca="false">IF($Y198="","",$Z198-$Y198)</f>
        <v/>
      </c>
      <c r="AB198" s="66" t="str">
        <f aca="false">IF($R198="","",IF($R198&lt;0,N(AB197)+1,0))</f>
        <v/>
      </c>
      <c r="AC198" s="66" t="str">
        <f aca="false">IF($R198="","",IF($R198&gt;0,N(AC197)+1,0))</f>
        <v/>
      </c>
    </row>
    <row r="199" customFormat="false" ht="15" hidden="false" customHeight="false" outlineLevel="0" collapsed="false">
      <c r="A199" s="51" t="str">
        <f aca="false">IF($K199="","",COUNT($K$4:$K199))</f>
        <v/>
      </c>
      <c r="B199" s="52"/>
      <c r="C199" s="53"/>
      <c r="D199" s="54"/>
      <c r="E199" s="54"/>
      <c r="F199" s="54"/>
      <c r="G199" s="54"/>
      <c r="H199" s="54"/>
      <c r="I199" s="55"/>
      <c r="J199" s="56"/>
      <c r="K199" s="57"/>
      <c r="L199" s="57"/>
      <c r="M199" s="57"/>
      <c r="N199" s="58"/>
      <c r="O199" s="57"/>
      <c r="P199" s="59" t="str">
        <f aca="false">IF(OR($K199="",$L199="",$N199=""),"",ABS($K199-$L199)*$N199)</f>
        <v/>
      </c>
      <c r="Q199" s="60" t="str">
        <f aca="false">IF(OR($O199="",$K199="",$N199=""),"",($O199-$K199)*$N199*IF($D199="Short",-1,1))</f>
        <v/>
      </c>
      <c r="R199" s="61" t="str">
        <f aca="false">IFERROR(IF($Q199="","",$Q199/$P199),"")</f>
        <v/>
      </c>
      <c r="S199" s="62" t="str">
        <f aca="false">IFERROR(IF(OR($M199="",$K199="",$L199=""),"",ABS($M199-$K199)/ABS($K199-$L199)),"")</f>
        <v/>
      </c>
      <c r="T199" s="63" t="str">
        <f aca="false">IFERROR(IF($P199="","",$P199/$I199),"")</f>
        <v/>
      </c>
      <c r="U199" s="54"/>
      <c r="V199" s="54"/>
      <c r="W199" s="64"/>
      <c r="X199" s="64"/>
      <c r="Y199" s="65" t="str">
        <f aca="false">IF($R199="","",SUM($R$4:$R199))</f>
        <v/>
      </c>
      <c r="Z199" s="65" t="str">
        <f aca="false">IF($Y199="","",MAX($Y$4:$Y199))</f>
        <v/>
      </c>
      <c r="AA199" s="65" t="str">
        <f aca="false">IF($Y199="","",$Z199-$Y199)</f>
        <v/>
      </c>
      <c r="AB199" s="66" t="str">
        <f aca="false">IF($R199="","",IF($R199&lt;0,N(AB198)+1,0))</f>
        <v/>
      </c>
      <c r="AC199" s="66" t="str">
        <f aca="false">IF($R199="","",IF($R199&gt;0,N(AC198)+1,0))</f>
        <v/>
      </c>
    </row>
    <row r="200" customFormat="false" ht="15" hidden="false" customHeight="false" outlineLevel="0" collapsed="false">
      <c r="A200" s="51" t="str">
        <f aca="false">IF($K200="","",COUNT($K$4:$K200))</f>
        <v/>
      </c>
      <c r="B200" s="52"/>
      <c r="C200" s="53"/>
      <c r="D200" s="54"/>
      <c r="E200" s="54"/>
      <c r="F200" s="54"/>
      <c r="G200" s="54"/>
      <c r="H200" s="54"/>
      <c r="I200" s="55"/>
      <c r="J200" s="56"/>
      <c r="K200" s="57"/>
      <c r="L200" s="57"/>
      <c r="M200" s="57"/>
      <c r="N200" s="58"/>
      <c r="O200" s="57"/>
      <c r="P200" s="59" t="str">
        <f aca="false">IF(OR($K200="",$L200="",$N200=""),"",ABS($K200-$L200)*$N200)</f>
        <v/>
      </c>
      <c r="Q200" s="60" t="str">
        <f aca="false">IF(OR($O200="",$K200="",$N200=""),"",($O200-$K200)*$N200*IF($D200="Short",-1,1))</f>
        <v/>
      </c>
      <c r="R200" s="61" t="str">
        <f aca="false">IFERROR(IF($Q200="","",$Q200/$P200),"")</f>
        <v/>
      </c>
      <c r="S200" s="62" t="str">
        <f aca="false">IFERROR(IF(OR($M200="",$K200="",$L200=""),"",ABS($M200-$K200)/ABS($K200-$L200)),"")</f>
        <v/>
      </c>
      <c r="T200" s="63" t="str">
        <f aca="false">IFERROR(IF($P200="","",$P200/$I200),"")</f>
        <v/>
      </c>
      <c r="U200" s="54"/>
      <c r="V200" s="54"/>
      <c r="W200" s="64"/>
      <c r="X200" s="64"/>
      <c r="Y200" s="65" t="str">
        <f aca="false">IF($R200="","",SUM($R$4:$R200))</f>
        <v/>
      </c>
      <c r="Z200" s="65" t="str">
        <f aca="false">IF($Y200="","",MAX($Y$4:$Y200))</f>
        <v/>
      </c>
      <c r="AA200" s="65" t="str">
        <f aca="false">IF($Y200="","",$Z200-$Y200)</f>
        <v/>
      </c>
      <c r="AB200" s="66" t="str">
        <f aca="false">IF($R200="","",IF($R200&lt;0,N(AB199)+1,0))</f>
        <v/>
      </c>
      <c r="AC200" s="66" t="str">
        <f aca="false">IF($R200="","",IF($R200&gt;0,N(AC199)+1,0))</f>
        <v/>
      </c>
    </row>
    <row r="201" customFormat="false" ht="15" hidden="false" customHeight="false" outlineLevel="0" collapsed="false">
      <c r="A201" s="51" t="str">
        <f aca="false">IF($K201="","",COUNT($K$4:$K201))</f>
        <v/>
      </c>
      <c r="B201" s="52"/>
      <c r="C201" s="53"/>
      <c r="D201" s="54"/>
      <c r="E201" s="54"/>
      <c r="F201" s="54"/>
      <c r="G201" s="54"/>
      <c r="H201" s="54"/>
      <c r="I201" s="55"/>
      <c r="J201" s="56"/>
      <c r="K201" s="57"/>
      <c r="L201" s="57"/>
      <c r="M201" s="57"/>
      <c r="N201" s="58"/>
      <c r="O201" s="57"/>
      <c r="P201" s="59" t="str">
        <f aca="false">IF(OR($K201="",$L201="",$N201=""),"",ABS($K201-$L201)*$N201)</f>
        <v/>
      </c>
      <c r="Q201" s="60" t="str">
        <f aca="false">IF(OR($O201="",$K201="",$N201=""),"",($O201-$K201)*$N201*IF($D201="Short",-1,1))</f>
        <v/>
      </c>
      <c r="R201" s="61" t="str">
        <f aca="false">IFERROR(IF($Q201="","",$Q201/$P201),"")</f>
        <v/>
      </c>
      <c r="S201" s="62" t="str">
        <f aca="false">IFERROR(IF(OR($M201="",$K201="",$L201=""),"",ABS($M201-$K201)/ABS($K201-$L201)),"")</f>
        <v/>
      </c>
      <c r="T201" s="63" t="str">
        <f aca="false">IFERROR(IF($P201="","",$P201/$I201),"")</f>
        <v/>
      </c>
      <c r="U201" s="54"/>
      <c r="V201" s="54"/>
      <c r="W201" s="64"/>
      <c r="X201" s="64"/>
      <c r="Y201" s="65" t="str">
        <f aca="false">IF($R201="","",SUM($R$4:$R201))</f>
        <v/>
      </c>
      <c r="Z201" s="65" t="str">
        <f aca="false">IF($Y201="","",MAX($Y$4:$Y201))</f>
        <v/>
      </c>
      <c r="AA201" s="65" t="str">
        <f aca="false">IF($Y201="","",$Z201-$Y201)</f>
        <v/>
      </c>
      <c r="AB201" s="66" t="str">
        <f aca="false">IF($R201="","",IF($R201&lt;0,N(AB200)+1,0))</f>
        <v/>
      </c>
      <c r="AC201" s="66" t="str">
        <f aca="false">IF($R201="","",IF($R201&gt;0,N(AC200)+1,0))</f>
        <v/>
      </c>
    </row>
    <row r="202" customFormat="false" ht="15" hidden="false" customHeight="false" outlineLevel="0" collapsed="false">
      <c r="A202" s="51" t="str">
        <f aca="false">IF($K202="","",COUNT($K$4:$K202))</f>
        <v/>
      </c>
      <c r="B202" s="52"/>
      <c r="C202" s="53"/>
      <c r="D202" s="54"/>
      <c r="E202" s="54"/>
      <c r="F202" s="54"/>
      <c r="G202" s="54"/>
      <c r="H202" s="54"/>
      <c r="I202" s="55"/>
      <c r="J202" s="56"/>
      <c r="K202" s="57"/>
      <c r="L202" s="57"/>
      <c r="M202" s="57"/>
      <c r="N202" s="58"/>
      <c r="O202" s="57"/>
      <c r="P202" s="59" t="str">
        <f aca="false">IF(OR($K202="",$L202="",$N202=""),"",ABS($K202-$L202)*$N202)</f>
        <v/>
      </c>
      <c r="Q202" s="60" t="str">
        <f aca="false">IF(OR($O202="",$K202="",$N202=""),"",($O202-$K202)*$N202*IF($D202="Short",-1,1))</f>
        <v/>
      </c>
      <c r="R202" s="61" t="str">
        <f aca="false">IFERROR(IF($Q202="","",$Q202/$P202),"")</f>
        <v/>
      </c>
      <c r="S202" s="62" t="str">
        <f aca="false">IFERROR(IF(OR($M202="",$K202="",$L202=""),"",ABS($M202-$K202)/ABS($K202-$L202)),"")</f>
        <v/>
      </c>
      <c r="T202" s="63" t="str">
        <f aca="false">IFERROR(IF($P202="","",$P202/$I202),"")</f>
        <v/>
      </c>
      <c r="U202" s="54"/>
      <c r="V202" s="54"/>
      <c r="W202" s="64"/>
      <c r="X202" s="64"/>
      <c r="Y202" s="65" t="str">
        <f aca="false">IF($R202="","",SUM($R$4:$R202))</f>
        <v/>
      </c>
      <c r="Z202" s="65" t="str">
        <f aca="false">IF($Y202="","",MAX($Y$4:$Y202))</f>
        <v/>
      </c>
      <c r="AA202" s="65" t="str">
        <f aca="false">IF($Y202="","",$Z202-$Y202)</f>
        <v/>
      </c>
      <c r="AB202" s="66" t="str">
        <f aca="false">IF($R202="","",IF($R202&lt;0,N(AB201)+1,0))</f>
        <v/>
      </c>
      <c r="AC202" s="66" t="str">
        <f aca="false">IF($R202="","",IF($R202&gt;0,N(AC201)+1,0))</f>
        <v/>
      </c>
    </row>
    <row r="203" customFormat="false" ht="15" hidden="false" customHeight="false" outlineLevel="0" collapsed="false">
      <c r="A203" s="51" t="str">
        <f aca="false">IF($K203="","",COUNT($K$4:$K203))</f>
        <v/>
      </c>
      <c r="B203" s="52"/>
      <c r="C203" s="53"/>
      <c r="D203" s="54"/>
      <c r="E203" s="54"/>
      <c r="F203" s="54"/>
      <c r="G203" s="54"/>
      <c r="H203" s="54"/>
      <c r="I203" s="55"/>
      <c r="J203" s="56"/>
      <c r="K203" s="57"/>
      <c r="L203" s="57"/>
      <c r="M203" s="57"/>
      <c r="N203" s="58"/>
      <c r="O203" s="57"/>
      <c r="P203" s="59" t="str">
        <f aca="false">IF(OR($K203="",$L203="",$N203=""),"",ABS($K203-$L203)*$N203)</f>
        <v/>
      </c>
      <c r="Q203" s="60" t="str">
        <f aca="false">IF(OR($O203="",$K203="",$N203=""),"",($O203-$K203)*$N203*IF($D203="Short",-1,1))</f>
        <v/>
      </c>
      <c r="R203" s="61" t="str">
        <f aca="false">IFERROR(IF($Q203="","",$Q203/$P203),"")</f>
        <v/>
      </c>
      <c r="S203" s="62" t="str">
        <f aca="false">IFERROR(IF(OR($M203="",$K203="",$L203=""),"",ABS($M203-$K203)/ABS($K203-$L203)),"")</f>
        <v/>
      </c>
      <c r="T203" s="63" t="str">
        <f aca="false">IFERROR(IF($P203="","",$P203/$I203),"")</f>
        <v/>
      </c>
      <c r="U203" s="54"/>
      <c r="V203" s="54"/>
      <c r="W203" s="64"/>
      <c r="X203" s="64"/>
      <c r="Y203" s="65" t="str">
        <f aca="false">IF($R203="","",SUM($R$4:$R203))</f>
        <v/>
      </c>
      <c r="Z203" s="65" t="str">
        <f aca="false">IF($Y203="","",MAX($Y$4:$Y203))</f>
        <v/>
      </c>
      <c r="AA203" s="65" t="str">
        <f aca="false">IF($Y203="","",$Z203-$Y203)</f>
        <v/>
      </c>
      <c r="AB203" s="66" t="str">
        <f aca="false">IF($R203="","",IF($R203&lt;0,N(AB202)+1,0))</f>
        <v/>
      </c>
      <c r="AC203" s="66" t="str">
        <f aca="false">IF($R203="","",IF($R203&gt;0,N(AC202)+1,0))</f>
        <v/>
      </c>
    </row>
    <row r="204" customFormat="false" ht="15" hidden="false" customHeight="false" outlineLevel="0" collapsed="false">
      <c r="A204" s="51" t="str">
        <f aca="false">IF($K204="","",COUNT($K$4:$K204))</f>
        <v/>
      </c>
      <c r="B204" s="52"/>
      <c r="C204" s="53"/>
      <c r="D204" s="54"/>
      <c r="E204" s="54"/>
      <c r="F204" s="54"/>
      <c r="G204" s="54"/>
      <c r="H204" s="54"/>
      <c r="I204" s="55"/>
      <c r="J204" s="56"/>
      <c r="K204" s="57"/>
      <c r="L204" s="57"/>
      <c r="M204" s="57"/>
      <c r="N204" s="58"/>
      <c r="O204" s="57"/>
      <c r="P204" s="59" t="str">
        <f aca="false">IF(OR($K204="",$L204="",$N204=""),"",ABS($K204-$L204)*$N204)</f>
        <v/>
      </c>
      <c r="Q204" s="60" t="str">
        <f aca="false">IF(OR($O204="",$K204="",$N204=""),"",($O204-$K204)*$N204*IF($D204="Short",-1,1))</f>
        <v/>
      </c>
      <c r="R204" s="61" t="str">
        <f aca="false">IFERROR(IF($Q204="","",$Q204/$P204),"")</f>
        <v/>
      </c>
      <c r="S204" s="62" t="str">
        <f aca="false">IFERROR(IF(OR($M204="",$K204="",$L204=""),"",ABS($M204-$K204)/ABS($K204-$L204)),"")</f>
        <v/>
      </c>
      <c r="T204" s="63" t="str">
        <f aca="false">IFERROR(IF($P204="","",$P204/$I204),"")</f>
        <v/>
      </c>
      <c r="U204" s="54"/>
      <c r="V204" s="54"/>
      <c r="W204" s="64"/>
      <c r="X204" s="64"/>
      <c r="Y204" s="65" t="str">
        <f aca="false">IF($R204="","",SUM($R$4:$R204))</f>
        <v/>
      </c>
      <c r="Z204" s="65" t="str">
        <f aca="false">IF($Y204="","",MAX($Y$4:$Y204))</f>
        <v/>
      </c>
      <c r="AA204" s="65" t="str">
        <f aca="false">IF($Y204="","",$Z204-$Y204)</f>
        <v/>
      </c>
      <c r="AB204" s="66" t="str">
        <f aca="false">IF($R204="","",IF($R204&lt;0,N(AB203)+1,0))</f>
        <v/>
      </c>
      <c r="AC204" s="66" t="str">
        <f aca="false">IF($R204="","",IF($R204&gt;0,N(AC203)+1,0))</f>
        <v/>
      </c>
    </row>
    <row r="205" customFormat="false" ht="15" hidden="false" customHeight="false" outlineLevel="0" collapsed="false">
      <c r="A205" s="51" t="str">
        <f aca="false">IF($K205="","",COUNT($K$4:$K205))</f>
        <v/>
      </c>
      <c r="B205" s="52"/>
      <c r="C205" s="53"/>
      <c r="D205" s="54"/>
      <c r="E205" s="54"/>
      <c r="F205" s="54"/>
      <c r="G205" s="54"/>
      <c r="H205" s="54"/>
      <c r="I205" s="55"/>
      <c r="J205" s="56"/>
      <c r="K205" s="57"/>
      <c r="L205" s="57"/>
      <c r="M205" s="57"/>
      <c r="N205" s="58"/>
      <c r="O205" s="57"/>
      <c r="P205" s="59" t="str">
        <f aca="false">IF(OR($K205="",$L205="",$N205=""),"",ABS($K205-$L205)*$N205)</f>
        <v/>
      </c>
      <c r="Q205" s="60" t="str">
        <f aca="false">IF(OR($O205="",$K205="",$N205=""),"",($O205-$K205)*$N205*IF($D205="Short",-1,1))</f>
        <v/>
      </c>
      <c r="R205" s="61" t="str">
        <f aca="false">IFERROR(IF($Q205="","",$Q205/$P205),"")</f>
        <v/>
      </c>
      <c r="S205" s="62" t="str">
        <f aca="false">IFERROR(IF(OR($M205="",$K205="",$L205=""),"",ABS($M205-$K205)/ABS($K205-$L205)),"")</f>
        <v/>
      </c>
      <c r="T205" s="63" t="str">
        <f aca="false">IFERROR(IF($P205="","",$P205/$I205),"")</f>
        <v/>
      </c>
      <c r="U205" s="54"/>
      <c r="V205" s="54"/>
      <c r="W205" s="64"/>
      <c r="X205" s="64"/>
      <c r="Y205" s="65" t="str">
        <f aca="false">IF($R205="","",SUM($R$4:$R205))</f>
        <v/>
      </c>
      <c r="Z205" s="65" t="str">
        <f aca="false">IF($Y205="","",MAX($Y$4:$Y205))</f>
        <v/>
      </c>
      <c r="AA205" s="65" t="str">
        <f aca="false">IF($Y205="","",$Z205-$Y205)</f>
        <v/>
      </c>
      <c r="AB205" s="66" t="str">
        <f aca="false">IF($R205="","",IF($R205&lt;0,N(AB204)+1,0))</f>
        <v/>
      </c>
      <c r="AC205" s="66" t="str">
        <f aca="false">IF($R205="","",IF($R205&gt;0,N(AC204)+1,0))</f>
        <v/>
      </c>
    </row>
    <row r="206" customFormat="false" ht="15" hidden="false" customHeight="false" outlineLevel="0" collapsed="false">
      <c r="A206" s="51" t="str">
        <f aca="false">IF($K206="","",COUNT($K$4:$K206))</f>
        <v/>
      </c>
      <c r="B206" s="52"/>
      <c r="C206" s="53"/>
      <c r="D206" s="54"/>
      <c r="E206" s="54"/>
      <c r="F206" s="54"/>
      <c r="G206" s="54"/>
      <c r="H206" s="54"/>
      <c r="I206" s="55"/>
      <c r="J206" s="56"/>
      <c r="K206" s="57"/>
      <c r="L206" s="57"/>
      <c r="M206" s="57"/>
      <c r="N206" s="58"/>
      <c r="O206" s="57"/>
      <c r="P206" s="59" t="str">
        <f aca="false">IF(OR($K206="",$L206="",$N206=""),"",ABS($K206-$L206)*$N206)</f>
        <v/>
      </c>
      <c r="Q206" s="60" t="str">
        <f aca="false">IF(OR($O206="",$K206="",$N206=""),"",($O206-$K206)*$N206*IF($D206="Short",-1,1))</f>
        <v/>
      </c>
      <c r="R206" s="61" t="str">
        <f aca="false">IFERROR(IF($Q206="","",$Q206/$P206),"")</f>
        <v/>
      </c>
      <c r="S206" s="62" t="str">
        <f aca="false">IFERROR(IF(OR($M206="",$K206="",$L206=""),"",ABS($M206-$K206)/ABS($K206-$L206)),"")</f>
        <v/>
      </c>
      <c r="T206" s="63" t="str">
        <f aca="false">IFERROR(IF($P206="","",$P206/$I206),"")</f>
        <v/>
      </c>
      <c r="U206" s="54"/>
      <c r="V206" s="54"/>
      <c r="W206" s="64"/>
      <c r="X206" s="64"/>
      <c r="Y206" s="65" t="str">
        <f aca="false">IF($R206="","",SUM($R$4:$R206))</f>
        <v/>
      </c>
      <c r="Z206" s="65" t="str">
        <f aca="false">IF($Y206="","",MAX($Y$4:$Y206))</f>
        <v/>
      </c>
      <c r="AA206" s="65" t="str">
        <f aca="false">IF($Y206="","",$Z206-$Y206)</f>
        <v/>
      </c>
      <c r="AB206" s="66" t="str">
        <f aca="false">IF($R206="","",IF($R206&lt;0,N(AB205)+1,0))</f>
        <v/>
      </c>
      <c r="AC206" s="66" t="str">
        <f aca="false">IF($R206="","",IF($R206&gt;0,N(AC205)+1,0))</f>
        <v/>
      </c>
    </row>
    <row r="207" customFormat="false" ht="15" hidden="false" customHeight="false" outlineLevel="0" collapsed="false">
      <c r="A207" s="51" t="str">
        <f aca="false">IF($K207="","",COUNT($K$4:$K207))</f>
        <v/>
      </c>
      <c r="B207" s="52"/>
      <c r="C207" s="53"/>
      <c r="D207" s="54"/>
      <c r="E207" s="54"/>
      <c r="F207" s="54"/>
      <c r="G207" s="54"/>
      <c r="H207" s="54"/>
      <c r="I207" s="55"/>
      <c r="J207" s="56"/>
      <c r="K207" s="57"/>
      <c r="L207" s="57"/>
      <c r="M207" s="57"/>
      <c r="N207" s="58"/>
      <c r="O207" s="57"/>
      <c r="P207" s="59" t="str">
        <f aca="false">IF(OR($K207="",$L207="",$N207=""),"",ABS($K207-$L207)*$N207)</f>
        <v/>
      </c>
      <c r="Q207" s="60" t="str">
        <f aca="false">IF(OR($O207="",$K207="",$N207=""),"",($O207-$K207)*$N207*IF($D207="Short",-1,1))</f>
        <v/>
      </c>
      <c r="R207" s="61" t="str">
        <f aca="false">IFERROR(IF($Q207="","",$Q207/$P207),"")</f>
        <v/>
      </c>
      <c r="S207" s="62" t="str">
        <f aca="false">IFERROR(IF(OR($M207="",$K207="",$L207=""),"",ABS($M207-$K207)/ABS($K207-$L207)),"")</f>
        <v/>
      </c>
      <c r="T207" s="63" t="str">
        <f aca="false">IFERROR(IF($P207="","",$P207/$I207),"")</f>
        <v/>
      </c>
      <c r="U207" s="54"/>
      <c r="V207" s="54"/>
      <c r="W207" s="64"/>
      <c r="X207" s="64"/>
      <c r="Y207" s="65" t="str">
        <f aca="false">IF($R207="","",SUM($R$4:$R207))</f>
        <v/>
      </c>
      <c r="Z207" s="65" t="str">
        <f aca="false">IF($Y207="","",MAX($Y$4:$Y207))</f>
        <v/>
      </c>
      <c r="AA207" s="65" t="str">
        <f aca="false">IF($Y207="","",$Z207-$Y207)</f>
        <v/>
      </c>
      <c r="AB207" s="66" t="str">
        <f aca="false">IF($R207="","",IF($R207&lt;0,N(AB206)+1,0))</f>
        <v/>
      </c>
      <c r="AC207" s="66" t="str">
        <f aca="false">IF($R207="","",IF($R207&gt;0,N(AC206)+1,0))</f>
        <v/>
      </c>
    </row>
    <row r="208" customFormat="false" ht="15" hidden="false" customHeight="false" outlineLevel="0" collapsed="false">
      <c r="A208" s="51" t="str">
        <f aca="false">IF($K208="","",COUNT($K$4:$K208))</f>
        <v/>
      </c>
      <c r="B208" s="52"/>
      <c r="C208" s="53"/>
      <c r="D208" s="54"/>
      <c r="E208" s="54"/>
      <c r="F208" s="54"/>
      <c r="G208" s="54"/>
      <c r="H208" s="54"/>
      <c r="I208" s="55"/>
      <c r="J208" s="56"/>
      <c r="K208" s="57"/>
      <c r="L208" s="57"/>
      <c r="M208" s="57"/>
      <c r="N208" s="58"/>
      <c r="O208" s="57"/>
      <c r="P208" s="59" t="str">
        <f aca="false">IF(OR($K208="",$L208="",$N208=""),"",ABS($K208-$L208)*$N208)</f>
        <v/>
      </c>
      <c r="Q208" s="60" t="str">
        <f aca="false">IF(OR($O208="",$K208="",$N208=""),"",($O208-$K208)*$N208*IF($D208="Short",-1,1))</f>
        <v/>
      </c>
      <c r="R208" s="61" t="str">
        <f aca="false">IFERROR(IF($Q208="","",$Q208/$P208),"")</f>
        <v/>
      </c>
      <c r="S208" s="62" t="str">
        <f aca="false">IFERROR(IF(OR($M208="",$K208="",$L208=""),"",ABS($M208-$K208)/ABS($K208-$L208)),"")</f>
        <v/>
      </c>
      <c r="T208" s="63" t="str">
        <f aca="false">IFERROR(IF($P208="","",$P208/$I208),"")</f>
        <v/>
      </c>
      <c r="U208" s="54"/>
      <c r="V208" s="54"/>
      <c r="W208" s="64"/>
      <c r="X208" s="64"/>
      <c r="Y208" s="65" t="str">
        <f aca="false">IF($R208="","",SUM($R$4:$R208))</f>
        <v/>
      </c>
      <c r="Z208" s="65" t="str">
        <f aca="false">IF($Y208="","",MAX($Y$4:$Y208))</f>
        <v/>
      </c>
      <c r="AA208" s="65" t="str">
        <f aca="false">IF($Y208="","",$Z208-$Y208)</f>
        <v/>
      </c>
      <c r="AB208" s="66" t="str">
        <f aca="false">IF($R208="","",IF($R208&lt;0,N(AB207)+1,0))</f>
        <v/>
      </c>
      <c r="AC208" s="66" t="str">
        <f aca="false">IF($R208="","",IF($R208&gt;0,N(AC207)+1,0))</f>
        <v/>
      </c>
    </row>
    <row r="209" customFormat="false" ht="15" hidden="false" customHeight="false" outlineLevel="0" collapsed="false">
      <c r="A209" s="51" t="str">
        <f aca="false">IF($K209="","",COUNT($K$4:$K209))</f>
        <v/>
      </c>
      <c r="B209" s="52"/>
      <c r="C209" s="53"/>
      <c r="D209" s="54"/>
      <c r="E209" s="54"/>
      <c r="F209" s="54"/>
      <c r="G209" s="54"/>
      <c r="H209" s="54"/>
      <c r="I209" s="55"/>
      <c r="J209" s="56"/>
      <c r="K209" s="57"/>
      <c r="L209" s="57"/>
      <c r="M209" s="57"/>
      <c r="N209" s="58"/>
      <c r="O209" s="57"/>
      <c r="P209" s="59" t="str">
        <f aca="false">IF(OR($K209="",$L209="",$N209=""),"",ABS($K209-$L209)*$N209)</f>
        <v/>
      </c>
      <c r="Q209" s="60" t="str">
        <f aca="false">IF(OR($O209="",$K209="",$N209=""),"",($O209-$K209)*$N209*IF($D209="Short",-1,1))</f>
        <v/>
      </c>
      <c r="R209" s="61" t="str">
        <f aca="false">IFERROR(IF($Q209="","",$Q209/$P209),"")</f>
        <v/>
      </c>
      <c r="S209" s="62" t="str">
        <f aca="false">IFERROR(IF(OR($M209="",$K209="",$L209=""),"",ABS($M209-$K209)/ABS($K209-$L209)),"")</f>
        <v/>
      </c>
      <c r="T209" s="63" t="str">
        <f aca="false">IFERROR(IF($P209="","",$P209/$I209),"")</f>
        <v/>
      </c>
      <c r="U209" s="54"/>
      <c r="V209" s="54"/>
      <c r="W209" s="64"/>
      <c r="X209" s="64"/>
      <c r="Y209" s="65" t="str">
        <f aca="false">IF($R209="","",SUM($R$4:$R209))</f>
        <v/>
      </c>
      <c r="Z209" s="65" t="str">
        <f aca="false">IF($Y209="","",MAX($Y$4:$Y209))</f>
        <v/>
      </c>
      <c r="AA209" s="65" t="str">
        <f aca="false">IF($Y209="","",$Z209-$Y209)</f>
        <v/>
      </c>
      <c r="AB209" s="66" t="str">
        <f aca="false">IF($R209="","",IF($R209&lt;0,N(AB208)+1,0))</f>
        <v/>
      </c>
      <c r="AC209" s="66" t="str">
        <f aca="false">IF($R209="","",IF($R209&gt;0,N(AC208)+1,0))</f>
        <v/>
      </c>
    </row>
    <row r="210" customFormat="false" ht="15" hidden="false" customHeight="false" outlineLevel="0" collapsed="false">
      <c r="A210" s="51" t="str">
        <f aca="false">IF($K210="","",COUNT($K$4:$K210))</f>
        <v/>
      </c>
      <c r="B210" s="52"/>
      <c r="C210" s="53"/>
      <c r="D210" s="54"/>
      <c r="E210" s="54"/>
      <c r="F210" s="54"/>
      <c r="G210" s="54"/>
      <c r="H210" s="54"/>
      <c r="I210" s="55"/>
      <c r="J210" s="56"/>
      <c r="K210" s="57"/>
      <c r="L210" s="57"/>
      <c r="M210" s="57"/>
      <c r="N210" s="58"/>
      <c r="O210" s="57"/>
      <c r="P210" s="59" t="str">
        <f aca="false">IF(OR($K210="",$L210="",$N210=""),"",ABS($K210-$L210)*$N210)</f>
        <v/>
      </c>
      <c r="Q210" s="60" t="str">
        <f aca="false">IF(OR($O210="",$K210="",$N210=""),"",($O210-$K210)*$N210*IF($D210="Short",-1,1))</f>
        <v/>
      </c>
      <c r="R210" s="61" t="str">
        <f aca="false">IFERROR(IF($Q210="","",$Q210/$P210),"")</f>
        <v/>
      </c>
      <c r="S210" s="62" t="str">
        <f aca="false">IFERROR(IF(OR($M210="",$K210="",$L210=""),"",ABS($M210-$K210)/ABS($K210-$L210)),"")</f>
        <v/>
      </c>
      <c r="T210" s="63" t="str">
        <f aca="false">IFERROR(IF($P210="","",$P210/$I210),"")</f>
        <v/>
      </c>
      <c r="U210" s="54"/>
      <c r="V210" s="54"/>
      <c r="W210" s="64"/>
      <c r="X210" s="64"/>
      <c r="Y210" s="65" t="str">
        <f aca="false">IF($R210="","",SUM($R$4:$R210))</f>
        <v/>
      </c>
      <c r="Z210" s="65" t="str">
        <f aca="false">IF($Y210="","",MAX($Y$4:$Y210))</f>
        <v/>
      </c>
      <c r="AA210" s="65" t="str">
        <f aca="false">IF($Y210="","",$Z210-$Y210)</f>
        <v/>
      </c>
      <c r="AB210" s="66" t="str">
        <f aca="false">IF($R210="","",IF($R210&lt;0,N(AB209)+1,0))</f>
        <v/>
      </c>
      <c r="AC210" s="66" t="str">
        <f aca="false">IF($R210="","",IF($R210&gt;0,N(AC209)+1,0))</f>
        <v/>
      </c>
    </row>
    <row r="211" customFormat="false" ht="15" hidden="false" customHeight="false" outlineLevel="0" collapsed="false">
      <c r="A211" s="51" t="str">
        <f aca="false">IF($K211="","",COUNT($K$4:$K211))</f>
        <v/>
      </c>
      <c r="B211" s="52"/>
      <c r="C211" s="53"/>
      <c r="D211" s="54"/>
      <c r="E211" s="54"/>
      <c r="F211" s="54"/>
      <c r="G211" s="54"/>
      <c r="H211" s="54"/>
      <c r="I211" s="55"/>
      <c r="J211" s="56"/>
      <c r="K211" s="57"/>
      <c r="L211" s="57"/>
      <c r="M211" s="57"/>
      <c r="N211" s="58"/>
      <c r="O211" s="57"/>
      <c r="P211" s="59" t="str">
        <f aca="false">IF(OR($K211="",$L211="",$N211=""),"",ABS($K211-$L211)*$N211)</f>
        <v/>
      </c>
      <c r="Q211" s="60" t="str">
        <f aca="false">IF(OR($O211="",$K211="",$N211=""),"",($O211-$K211)*$N211*IF($D211="Short",-1,1))</f>
        <v/>
      </c>
      <c r="R211" s="61" t="str">
        <f aca="false">IFERROR(IF($Q211="","",$Q211/$P211),"")</f>
        <v/>
      </c>
      <c r="S211" s="62" t="str">
        <f aca="false">IFERROR(IF(OR($M211="",$K211="",$L211=""),"",ABS($M211-$K211)/ABS($K211-$L211)),"")</f>
        <v/>
      </c>
      <c r="T211" s="63" t="str">
        <f aca="false">IFERROR(IF($P211="","",$P211/$I211),"")</f>
        <v/>
      </c>
      <c r="U211" s="54"/>
      <c r="V211" s="54"/>
      <c r="W211" s="64"/>
      <c r="X211" s="64"/>
      <c r="Y211" s="65" t="str">
        <f aca="false">IF($R211="","",SUM($R$4:$R211))</f>
        <v/>
      </c>
      <c r="Z211" s="65" t="str">
        <f aca="false">IF($Y211="","",MAX($Y$4:$Y211))</f>
        <v/>
      </c>
      <c r="AA211" s="65" t="str">
        <f aca="false">IF($Y211="","",$Z211-$Y211)</f>
        <v/>
      </c>
      <c r="AB211" s="66" t="str">
        <f aca="false">IF($R211="","",IF($R211&lt;0,N(AB210)+1,0))</f>
        <v/>
      </c>
      <c r="AC211" s="66" t="str">
        <f aca="false">IF($R211="","",IF($R211&gt;0,N(AC210)+1,0))</f>
        <v/>
      </c>
    </row>
    <row r="212" customFormat="false" ht="15" hidden="false" customHeight="false" outlineLevel="0" collapsed="false">
      <c r="A212" s="51" t="str">
        <f aca="false">IF($K212="","",COUNT($K$4:$K212))</f>
        <v/>
      </c>
      <c r="B212" s="52"/>
      <c r="C212" s="53"/>
      <c r="D212" s="54"/>
      <c r="E212" s="54"/>
      <c r="F212" s="54"/>
      <c r="G212" s="54"/>
      <c r="H212" s="54"/>
      <c r="I212" s="55"/>
      <c r="J212" s="56"/>
      <c r="K212" s="57"/>
      <c r="L212" s="57"/>
      <c r="M212" s="57"/>
      <c r="N212" s="58"/>
      <c r="O212" s="57"/>
      <c r="P212" s="59" t="str">
        <f aca="false">IF(OR($K212="",$L212="",$N212=""),"",ABS($K212-$L212)*$N212)</f>
        <v/>
      </c>
      <c r="Q212" s="60" t="str">
        <f aca="false">IF(OR($O212="",$K212="",$N212=""),"",($O212-$K212)*$N212*IF($D212="Short",-1,1))</f>
        <v/>
      </c>
      <c r="R212" s="61" t="str">
        <f aca="false">IFERROR(IF($Q212="","",$Q212/$P212),"")</f>
        <v/>
      </c>
      <c r="S212" s="62" t="str">
        <f aca="false">IFERROR(IF(OR($M212="",$K212="",$L212=""),"",ABS($M212-$K212)/ABS($K212-$L212)),"")</f>
        <v/>
      </c>
      <c r="T212" s="63" t="str">
        <f aca="false">IFERROR(IF($P212="","",$P212/$I212),"")</f>
        <v/>
      </c>
      <c r="U212" s="54"/>
      <c r="V212" s="54"/>
      <c r="W212" s="64"/>
      <c r="X212" s="64"/>
      <c r="Y212" s="65" t="str">
        <f aca="false">IF($R212="","",SUM($R$4:$R212))</f>
        <v/>
      </c>
      <c r="Z212" s="65" t="str">
        <f aca="false">IF($Y212="","",MAX($Y$4:$Y212))</f>
        <v/>
      </c>
      <c r="AA212" s="65" t="str">
        <f aca="false">IF($Y212="","",$Z212-$Y212)</f>
        <v/>
      </c>
      <c r="AB212" s="66" t="str">
        <f aca="false">IF($R212="","",IF($R212&lt;0,N(AB211)+1,0))</f>
        <v/>
      </c>
      <c r="AC212" s="66" t="str">
        <f aca="false">IF($R212="","",IF($R212&gt;0,N(AC211)+1,0))</f>
        <v/>
      </c>
    </row>
    <row r="213" customFormat="false" ht="15" hidden="false" customHeight="false" outlineLevel="0" collapsed="false">
      <c r="A213" s="51" t="str">
        <f aca="false">IF($K213="","",COUNT($K$4:$K213))</f>
        <v/>
      </c>
      <c r="B213" s="52"/>
      <c r="C213" s="53"/>
      <c r="D213" s="54"/>
      <c r="E213" s="54"/>
      <c r="F213" s="54"/>
      <c r="G213" s="54"/>
      <c r="H213" s="54"/>
      <c r="I213" s="55"/>
      <c r="J213" s="56"/>
      <c r="K213" s="57"/>
      <c r="L213" s="57"/>
      <c r="M213" s="57"/>
      <c r="N213" s="58"/>
      <c r="O213" s="57"/>
      <c r="P213" s="59" t="str">
        <f aca="false">IF(OR($K213="",$L213="",$N213=""),"",ABS($K213-$L213)*$N213)</f>
        <v/>
      </c>
      <c r="Q213" s="60" t="str">
        <f aca="false">IF(OR($O213="",$K213="",$N213=""),"",($O213-$K213)*$N213*IF($D213="Short",-1,1))</f>
        <v/>
      </c>
      <c r="R213" s="61" t="str">
        <f aca="false">IFERROR(IF($Q213="","",$Q213/$P213),"")</f>
        <v/>
      </c>
      <c r="S213" s="62" t="str">
        <f aca="false">IFERROR(IF(OR($M213="",$K213="",$L213=""),"",ABS($M213-$K213)/ABS($K213-$L213)),"")</f>
        <v/>
      </c>
      <c r="T213" s="63" t="str">
        <f aca="false">IFERROR(IF($P213="","",$P213/$I213),"")</f>
        <v/>
      </c>
      <c r="U213" s="54"/>
      <c r="V213" s="54"/>
      <c r="W213" s="64"/>
      <c r="X213" s="64"/>
      <c r="Y213" s="65" t="str">
        <f aca="false">IF($R213="","",SUM($R$4:$R213))</f>
        <v/>
      </c>
      <c r="Z213" s="65" t="str">
        <f aca="false">IF($Y213="","",MAX($Y$4:$Y213))</f>
        <v/>
      </c>
      <c r="AA213" s="65" t="str">
        <f aca="false">IF($Y213="","",$Z213-$Y213)</f>
        <v/>
      </c>
      <c r="AB213" s="66" t="str">
        <f aca="false">IF($R213="","",IF($R213&lt;0,N(AB212)+1,0))</f>
        <v/>
      </c>
      <c r="AC213" s="66" t="str">
        <f aca="false">IF($R213="","",IF($R213&gt;0,N(AC212)+1,0))</f>
        <v/>
      </c>
    </row>
    <row r="214" customFormat="false" ht="15" hidden="false" customHeight="false" outlineLevel="0" collapsed="false">
      <c r="A214" s="51" t="str">
        <f aca="false">IF($K214="","",COUNT($K$4:$K214))</f>
        <v/>
      </c>
      <c r="B214" s="52"/>
      <c r="C214" s="53"/>
      <c r="D214" s="54"/>
      <c r="E214" s="54"/>
      <c r="F214" s="54"/>
      <c r="G214" s="54"/>
      <c r="H214" s="54"/>
      <c r="I214" s="55"/>
      <c r="J214" s="56"/>
      <c r="K214" s="57"/>
      <c r="L214" s="57"/>
      <c r="M214" s="57"/>
      <c r="N214" s="58"/>
      <c r="O214" s="57"/>
      <c r="P214" s="59" t="str">
        <f aca="false">IF(OR($K214="",$L214="",$N214=""),"",ABS($K214-$L214)*$N214)</f>
        <v/>
      </c>
      <c r="Q214" s="60" t="str">
        <f aca="false">IF(OR($O214="",$K214="",$N214=""),"",($O214-$K214)*$N214*IF($D214="Short",-1,1))</f>
        <v/>
      </c>
      <c r="R214" s="61" t="str">
        <f aca="false">IFERROR(IF($Q214="","",$Q214/$P214),"")</f>
        <v/>
      </c>
      <c r="S214" s="62" t="str">
        <f aca="false">IFERROR(IF(OR($M214="",$K214="",$L214=""),"",ABS($M214-$K214)/ABS($K214-$L214)),"")</f>
        <v/>
      </c>
      <c r="T214" s="63" t="str">
        <f aca="false">IFERROR(IF($P214="","",$P214/$I214),"")</f>
        <v/>
      </c>
      <c r="U214" s="54"/>
      <c r="V214" s="54"/>
      <c r="W214" s="64"/>
      <c r="X214" s="64"/>
      <c r="Y214" s="65" t="str">
        <f aca="false">IF($R214="","",SUM($R$4:$R214))</f>
        <v/>
      </c>
      <c r="Z214" s="65" t="str">
        <f aca="false">IF($Y214="","",MAX($Y$4:$Y214))</f>
        <v/>
      </c>
      <c r="AA214" s="65" t="str">
        <f aca="false">IF($Y214="","",$Z214-$Y214)</f>
        <v/>
      </c>
      <c r="AB214" s="66" t="str">
        <f aca="false">IF($R214="","",IF($R214&lt;0,N(AB213)+1,0))</f>
        <v/>
      </c>
      <c r="AC214" s="66" t="str">
        <f aca="false">IF($R214="","",IF($R214&gt;0,N(AC213)+1,0))</f>
        <v/>
      </c>
    </row>
    <row r="215" customFormat="false" ht="15" hidden="false" customHeight="false" outlineLevel="0" collapsed="false">
      <c r="A215" s="51" t="str">
        <f aca="false">IF($K215="","",COUNT($K$4:$K215))</f>
        <v/>
      </c>
      <c r="B215" s="52"/>
      <c r="C215" s="53"/>
      <c r="D215" s="54"/>
      <c r="E215" s="54"/>
      <c r="F215" s="54"/>
      <c r="G215" s="54"/>
      <c r="H215" s="54"/>
      <c r="I215" s="55"/>
      <c r="J215" s="56"/>
      <c r="K215" s="57"/>
      <c r="L215" s="57"/>
      <c r="M215" s="57"/>
      <c r="N215" s="58"/>
      <c r="O215" s="57"/>
      <c r="P215" s="59" t="str">
        <f aca="false">IF(OR($K215="",$L215="",$N215=""),"",ABS($K215-$L215)*$N215)</f>
        <v/>
      </c>
      <c r="Q215" s="60" t="str">
        <f aca="false">IF(OR($O215="",$K215="",$N215=""),"",($O215-$K215)*$N215*IF($D215="Short",-1,1))</f>
        <v/>
      </c>
      <c r="R215" s="61" t="str">
        <f aca="false">IFERROR(IF($Q215="","",$Q215/$P215),"")</f>
        <v/>
      </c>
      <c r="S215" s="62" t="str">
        <f aca="false">IFERROR(IF(OR($M215="",$K215="",$L215=""),"",ABS($M215-$K215)/ABS($K215-$L215)),"")</f>
        <v/>
      </c>
      <c r="T215" s="63" t="str">
        <f aca="false">IFERROR(IF($P215="","",$P215/$I215),"")</f>
        <v/>
      </c>
      <c r="U215" s="54"/>
      <c r="V215" s="54"/>
      <c r="W215" s="64"/>
      <c r="X215" s="64"/>
      <c r="Y215" s="65" t="str">
        <f aca="false">IF($R215="","",SUM($R$4:$R215))</f>
        <v/>
      </c>
      <c r="Z215" s="65" t="str">
        <f aca="false">IF($Y215="","",MAX($Y$4:$Y215))</f>
        <v/>
      </c>
      <c r="AA215" s="65" t="str">
        <f aca="false">IF($Y215="","",$Z215-$Y215)</f>
        <v/>
      </c>
      <c r="AB215" s="66" t="str">
        <f aca="false">IF($R215="","",IF($R215&lt;0,N(AB214)+1,0))</f>
        <v/>
      </c>
      <c r="AC215" s="66" t="str">
        <f aca="false">IF($R215="","",IF($R215&gt;0,N(AC214)+1,0))</f>
        <v/>
      </c>
    </row>
    <row r="216" customFormat="false" ht="15" hidden="false" customHeight="false" outlineLevel="0" collapsed="false">
      <c r="A216" s="51" t="str">
        <f aca="false">IF($K216="","",COUNT($K$4:$K216))</f>
        <v/>
      </c>
      <c r="B216" s="52"/>
      <c r="C216" s="53"/>
      <c r="D216" s="54"/>
      <c r="E216" s="54"/>
      <c r="F216" s="54"/>
      <c r="G216" s="54"/>
      <c r="H216" s="54"/>
      <c r="I216" s="55"/>
      <c r="J216" s="56"/>
      <c r="K216" s="57"/>
      <c r="L216" s="57"/>
      <c r="M216" s="57"/>
      <c r="N216" s="58"/>
      <c r="O216" s="57"/>
      <c r="P216" s="59" t="str">
        <f aca="false">IF(OR($K216="",$L216="",$N216=""),"",ABS($K216-$L216)*$N216)</f>
        <v/>
      </c>
      <c r="Q216" s="60" t="str">
        <f aca="false">IF(OR($O216="",$K216="",$N216=""),"",($O216-$K216)*$N216*IF($D216="Short",-1,1))</f>
        <v/>
      </c>
      <c r="R216" s="61" t="str">
        <f aca="false">IFERROR(IF($Q216="","",$Q216/$P216),"")</f>
        <v/>
      </c>
      <c r="S216" s="62" t="str">
        <f aca="false">IFERROR(IF(OR($M216="",$K216="",$L216=""),"",ABS($M216-$K216)/ABS($K216-$L216)),"")</f>
        <v/>
      </c>
      <c r="T216" s="63" t="str">
        <f aca="false">IFERROR(IF($P216="","",$P216/$I216),"")</f>
        <v/>
      </c>
      <c r="U216" s="54"/>
      <c r="V216" s="54"/>
      <c r="W216" s="64"/>
      <c r="X216" s="64"/>
      <c r="Y216" s="65" t="str">
        <f aca="false">IF($R216="","",SUM($R$4:$R216))</f>
        <v/>
      </c>
      <c r="Z216" s="65" t="str">
        <f aca="false">IF($Y216="","",MAX($Y$4:$Y216))</f>
        <v/>
      </c>
      <c r="AA216" s="65" t="str">
        <f aca="false">IF($Y216="","",$Z216-$Y216)</f>
        <v/>
      </c>
      <c r="AB216" s="66" t="str">
        <f aca="false">IF($R216="","",IF($R216&lt;0,N(AB215)+1,0))</f>
        <v/>
      </c>
      <c r="AC216" s="66" t="str">
        <f aca="false">IF($R216="","",IF($R216&gt;0,N(AC215)+1,0))</f>
        <v/>
      </c>
    </row>
    <row r="217" customFormat="false" ht="15" hidden="false" customHeight="false" outlineLevel="0" collapsed="false">
      <c r="A217" s="51" t="str">
        <f aca="false">IF($K217="","",COUNT($K$4:$K217))</f>
        <v/>
      </c>
      <c r="B217" s="52"/>
      <c r="C217" s="53"/>
      <c r="D217" s="54"/>
      <c r="E217" s="54"/>
      <c r="F217" s="54"/>
      <c r="G217" s="54"/>
      <c r="H217" s="54"/>
      <c r="I217" s="55"/>
      <c r="J217" s="56"/>
      <c r="K217" s="57"/>
      <c r="L217" s="57"/>
      <c r="M217" s="57"/>
      <c r="N217" s="58"/>
      <c r="O217" s="57"/>
      <c r="P217" s="59" t="str">
        <f aca="false">IF(OR($K217="",$L217="",$N217=""),"",ABS($K217-$L217)*$N217)</f>
        <v/>
      </c>
      <c r="Q217" s="60" t="str">
        <f aca="false">IF(OR($O217="",$K217="",$N217=""),"",($O217-$K217)*$N217*IF($D217="Short",-1,1))</f>
        <v/>
      </c>
      <c r="R217" s="61" t="str">
        <f aca="false">IFERROR(IF($Q217="","",$Q217/$P217),"")</f>
        <v/>
      </c>
      <c r="S217" s="62" t="str">
        <f aca="false">IFERROR(IF(OR($M217="",$K217="",$L217=""),"",ABS($M217-$K217)/ABS($K217-$L217)),"")</f>
        <v/>
      </c>
      <c r="T217" s="63" t="str">
        <f aca="false">IFERROR(IF($P217="","",$P217/$I217),"")</f>
        <v/>
      </c>
      <c r="U217" s="54"/>
      <c r="V217" s="54"/>
      <c r="W217" s="64"/>
      <c r="X217" s="64"/>
      <c r="Y217" s="65" t="str">
        <f aca="false">IF($R217="","",SUM($R$4:$R217))</f>
        <v/>
      </c>
      <c r="Z217" s="65" t="str">
        <f aca="false">IF($Y217="","",MAX($Y$4:$Y217))</f>
        <v/>
      </c>
      <c r="AA217" s="65" t="str">
        <f aca="false">IF($Y217="","",$Z217-$Y217)</f>
        <v/>
      </c>
      <c r="AB217" s="66" t="str">
        <f aca="false">IF($R217="","",IF($R217&lt;0,N(AB216)+1,0))</f>
        <v/>
      </c>
      <c r="AC217" s="66" t="str">
        <f aca="false">IF($R217="","",IF($R217&gt;0,N(AC216)+1,0))</f>
        <v/>
      </c>
    </row>
    <row r="218" customFormat="false" ht="15" hidden="false" customHeight="false" outlineLevel="0" collapsed="false">
      <c r="A218" s="51" t="str">
        <f aca="false">IF($K218="","",COUNT($K$4:$K218))</f>
        <v/>
      </c>
      <c r="B218" s="52"/>
      <c r="C218" s="53"/>
      <c r="D218" s="54"/>
      <c r="E218" s="54"/>
      <c r="F218" s="54"/>
      <c r="G218" s="54"/>
      <c r="H218" s="54"/>
      <c r="I218" s="55"/>
      <c r="J218" s="56"/>
      <c r="K218" s="57"/>
      <c r="L218" s="57"/>
      <c r="M218" s="57"/>
      <c r="N218" s="58"/>
      <c r="O218" s="57"/>
      <c r="P218" s="59" t="str">
        <f aca="false">IF(OR($K218="",$L218="",$N218=""),"",ABS($K218-$L218)*$N218)</f>
        <v/>
      </c>
      <c r="Q218" s="60" t="str">
        <f aca="false">IF(OR($O218="",$K218="",$N218=""),"",($O218-$K218)*$N218*IF($D218="Short",-1,1))</f>
        <v/>
      </c>
      <c r="R218" s="61" t="str">
        <f aca="false">IFERROR(IF($Q218="","",$Q218/$P218),"")</f>
        <v/>
      </c>
      <c r="S218" s="62" t="str">
        <f aca="false">IFERROR(IF(OR($M218="",$K218="",$L218=""),"",ABS($M218-$K218)/ABS($K218-$L218)),"")</f>
        <v/>
      </c>
      <c r="T218" s="63" t="str">
        <f aca="false">IFERROR(IF($P218="","",$P218/$I218),"")</f>
        <v/>
      </c>
      <c r="U218" s="54"/>
      <c r="V218" s="54"/>
      <c r="W218" s="64"/>
      <c r="X218" s="64"/>
      <c r="Y218" s="65" t="str">
        <f aca="false">IF($R218="","",SUM($R$4:$R218))</f>
        <v/>
      </c>
      <c r="Z218" s="65" t="str">
        <f aca="false">IF($Y218="","",MAX($Y$4:$Y218))</f>
        <v/>
      </c>
      <c r="AA218" s="65" t="str">
        <f aca="false">IF($Y218="","",$Z218-$Y218)</f>
        <v/>
      </c>
      <c r="AB218" s="66" t="str">
        <f aca="false">IF($R218="","",IF($R218&lt;0,N(AB217)+1,0))</f>
        <v/>
      </c>
      <c r="AC218" s="66" t="str">
        <f aca="false">IF($R218="","",IF($R218&gt;0,N(AC217)+1,0))</f>
        <v/>
      </c>
    </row>
    <row r="219" customFormat="false" ht="15" hidden="false" customHeight="false" outlineLevel="0" collapsed="false">
      <c r="A219" s="51" t="str">
        <f aca="false">IF($K219="","",COUNT($K$4:$K219))</f>
        <v/>
      </c>
      <c r="B219" s="52"/>
      <c r="C219" s="53"/>
      <c r="D219" s="54"/>
      <c r="E219" s="54"/>
      <c r="F219" s="54"/>
      <c r="G219" s="54"/>
      <c r="H219" s="54"/>
      <c r="I219" s="55"/>
      <c r="J219" s="56"/>
      <c r="K219" s="57"/>
      <c r="L219" s="57"/>
      <c r="M219" s="57"/>
      <c r="N219" s="58"/>
      <c r="O219" s="57"/>
      <c r="P219" s="59" t="str">
        <f aca="false">IF(OR($K219="",$L219="",$N219=""),"",ABS($K219-$L219)*$N219)</f>
        <v/>
      </c>
      <c r="Q219" s="60" t="str">
        <f aca="false">IF(OR($O219="",$K219="",$N219=""),"",($O219-$K219)*$N219*IF($D219="Short",-1,1))</f>
        <v/>
      </c>
      <c r="R219" s="61" t="str">
        <f aca="false">IFERROR(IF($Q219="","",$Q219/$P219),"")</f>
        <v/>
      </c>
      <c r="S219" s="62" t="str">
        <f aca="false">IFERROR(IF(OR($M219="",$K219="",$L219=""),"",ABS($M219-$K219)/ABS($K219-$L219)),"")</f>
        <v/>
      </c>
      <c r="T219" s="63" t="str">
        <f aca="false">IFERROR(IF($P219="","",$P219/$I219),"")</f>
        <v/>
      </c>
      <c r="U219" s="54"/>
      <c r="V219" s="54"/>
      <c r="W219" s="64"/>
      <c r="X219" s="64"/>
      <c r="Y219" s="65" t="str">
        <f aca="false">IF($R219="","",SUM($R$4:$R219))</f>
        <v/>
      </c>
      <c r="Z219" s="65" t="str">
        <f aca="false">IF($Y219="","",MAX($Y$4:$Y219))</f>
        <v/>
      </c>
      <c r="AA219" s="65" t="str">
        <f aca="false">IF($Y219="","",$Z219-$Y219)</f>
        <v/>
      </c>
      <c r="AB219" s="66" t="str">
        <f aca="false">IF($R219="","",IF($R219&lt;0,N(AB218)+1,0))</f>
        <v/>
      </c>
      <c r="AC219" s="66" t="str">
        <f aca="false">IF($R219="","",IF($R219&gt;0,N(AC218)+1,0))</f>
        <v/>
      </c>
    </row>
    <row r="220" customFormat="false" ht="15" hidden="false" customHeight="false" outlineLevel="0" collapsed="false">
      <c r="A220" s="51" t="str">
        <f aca="false">IF($K220="","",COUNT($K$4:$K220))</f>
        <v/>
      </c>
      <c r="B220" s="52"/>
      <c r="C220" s="53"/>
      <c r="D220" s="54"/>
      <c r="E220" s="54"/>
      <c r="F220" s="54"/>
      <c r="G220" s="54"/>
      <c r="H220" s="54"/>
      <c r="I220" s="55"/>
      <c r="J220" s="56"/>
      <c r="K220" s="57"/>
      <c r="L220" s="57"/>
      <c r="M220" s="57"/>
      <c r="N220" s="58"/>
      <c r="O220" s="57"/>
      <c r="P220" s="59" t="str">
        <f aca="false">IF(OR($K220="",$L220="",$N220=""),"",ABS($K220-$L220)*$N220)</f>
        <v/>
      </c>
      <c r="Q220" s="60" t="str">
        <f aca="false">IF(OR($O220="",$K220="",$N220=""),"",($O220-$K220)*$N220*IF($D220="Short",-1,1))</f>
        <v/>
      </c>
      <c r="R220" s="61" t="str">
        <f aca="false">IFERROR(IF($Q220="","",$Q220/$P220),"")</f>
        <v/>
      </c>
      <c r="S220" s="62" t="str">
        <f aca="false">IFERROR(IF(OR($M220="",$K220="",$L220=""),"",ABS($M220-$K220)/ABS($K220-$L220)),"")</f>
        <v/>
      </c>
      <c r="T220" s="63" t="str">
        <f aca="false">IFERROR(IF($P220="","",$P220/$I220),"")</f>
        <v/>
      </c>
      <c r="U220" s="54"/>
      <c r="V220" s="54"/>
      <c r="W220" s="64"/>
      <c r="X220" s="64"/>
      <c r="Y220" s="65" t="str">
        <f aca="false">IF($R220="","",SUM($R$4:$R220))</f>
        <v/>
      </c>
      <c r="Z220" s="65" t="str">
        <f aca="false">IF($Y220="","",MAX($Y$4:$Y220))</f>
        <v/>
      </c>
      <c r="AA220" s="65" t="str">
        <f aca="false">IF($Y220="","",$Z220-$Y220)</f>
        <v/>
      </c>
      <c r="AB220" s="66" t="str">
        <f aca="false">IF($R220="","",IF($R220&lt;0,N(AB219)+1,0))</f>
        <v/>
      </c>
      <c r="AC220" s="66" t="str">
        <f aca="false">IF($R220="","",IF($R220&gt;0,N(AC219)+1,0))</f>
        <v/>
      </c>
    </row>
    <row r="221" customFormat="false" ht="15" hidden="false" customHeight="false" outlineLevel="0" collapsed="false">
      <c r="A221" s="51" t="str">
        <f aca="false">IF($K221="","",COUNT($K$4:$K221))</f>
        <v/>
      </c>
      <c r="B221" s="52"/>
      <c r="C221" s="53"/>
      <c r="D221" s="54"/>
      <c r="E221" s="54"/>
      <c r="F221" s="54"/>
      <c r="G221" s="54"/>
      <c r="H221" s="54"/>
      <c r="I221" s="55"/>
      <c r="J221" s="56"/>
      <c r="K221" s="57"/>
      <c r="L221" s="57"/>
      <c r="M221" s="57"/>
      <c r="N221" s="58"/>
      <c r="O221" s="57"/>
      <c r="P221" s="59" t="str">
        <f aca="false">IF(OR($K221="",$L221="",$N221=""),"",ABS($K221-$L221)*$N221)</f>
        <v/>
      </c>
      <c r="Q221" s="60" t="str">
        <f aca="false">IF(OR($O221="",$K221="",$N221=""),"",($O221-$K221)*$N221*IF($D221="Short",-1,1))</f>
        <v/>
      </c>
      <c r="R221" s="61" t="str">
        <f aca="false">IFERROR(IF($Q221="","",$Q221/$P221),"")</f>
        <v/>
      </c>
      <c r="S221" s="62" t="str">
        <f aca="false">IFERROR(IF(OR($M221="",$K221="",$L221=""),"",ABS($M221-$K221)/ABS($K221-$L221)),"")</f>
        <v/>
      </c>
      <c r="T221" s="63" t="str">
        <f aca="false">IFERROR(IF($P221="","",$P221/$I221),"")</f>
        <v/>
      </c>
      <c r="U221" s="54"/>
      <c r="V221" s="54"/>
      <c r="W221" s="64"/>
      <c r="X221" s="64"/>
      <c r="Y221" s="65" t="str">
        <f aca="false">IF($R221="","",SUM($R$4:$R221))</f>
        <v/>
      </c>
      <c r="Z221" s="65" t="str">
        <f aca="false">IF($Y221="","",MAX($Y$4:$Y221))</f>
        <v/>
      </c>
      <c r="AA221" s="65" t="str">
        <f aca="false">IF($Y221="","",$Z221-$Y221)</f>
        <v/>
      </c>
      <c r="AB221" s="66" t="str">
        <f aca="false">IF($R221="","",IF($R221&lt;0,N(AB220)+1,0))</f>
        <v/>
      </c>
      <c r="AC221" s="66" t="str">
        <f aca="false">IF($R221="","",IF($R221&gt;0,N(AC220)+1,0))</f>
        <v/>
      </c>
    </row>
    <row r="222" customFormat="false" ht="15" hidden="false" customHeight="false" outlineLevel="0" collapsed="false">
      <c r="A222" s="51" t="str">
        <f aca="false">IF($K222="","",COUNT($K$4:$K222))</f>
        <v/>
      </c>
      <c r="B222" s="52"/>
      <c r="C222" s="53"/>
      <c r="D222" s="54"/>
      <c r="E222" s="54"/>
      <c r="F222" s="54"/>
      <c r="G222" s="54"/>
      <c r="H222" s="54"/>
      <c r="I222" s="55"/>
      <c r="J222" s="56"/>
      <c r="K222" s="57"/>
      <c r="L222" s="57"/>
      <c r="M222" s="57"/>
      <c r="N222" s="58"/>
      <c r="O222" s="57"/>
      <c r="P222" s="59" t="str">
        <f aca="false">IF(OR($K222="",$L222="",$N222=""),"",ABS($K222-$L222)*$N222)</f>
        <v/>
      </c>
      <c r="Q222" s="60" t="str">
        <f aca="false">IF(OR($O222="",$K222="",$N222=""),"",($O222-$K222)*$N222*IF($D222="Short",-1,1))</f>
        <v/>
      </c>
      <c r="R222" s="61" t="str">
        <f aca="false">IFERROR(IF($Q222="","",$Q222/$P222),"")</f>
        <v/>
      </c>
      <c r="S222" s="62" t="str">
        <f aca="false">IFERROR(IF(OR($M222="",$K222="",$L222=""),"",ABS($M222-$K222)/ABS($K222-$L222)),"")</f>
        <v/>
      </c>
      <c r="T222" s="63" t="str">
        <f aca="false">IFERROR(IF($P222="","",$P222/$I222),"")</f>
        <v/>
      </c>
      <c r="U222" s="54"/>
      <c r="V222" s="54"/>
      <c r="W222" s="64"/>
      <c r="X222" s="64"/>
      <c r="Y222" s="65" t="str">
        <f aca="false">IF($R222="","",SUM($R$4:$R222))</f>
        <v/>
      </c>
      <c r="Z222" s="65" t="str">
        <f aca="false">IF($Y222="","",MAX($Y$4:$Y222))</f>
        <v/>
      </c>
      <c r="AA222" s="65" t="str">
        <f aca="false">IF($Y222="","",$Z222-$Y222)</f>
        <v/>
      </c>
      <c r="AB222" s="66" t="str">
        <f aca="false">IF($R222="","",IF($R222&lt;0,N(AB221)+1,0))</f>
        <v/>
      </c>
      <c r="AC222" s="66" t="str">
        <f aca="false">IF($R222="","",IF($R222&gt;0,N(AC221)+1,0))</f>
        <v/>
      </c>
    </row>
    <row r="223" customFormat="false" ht="15" hidden="false" customHeight="false" outlineLevel="0" collapsed="false">
      <c r="A223" s="51" t="str">
        <f aca="false">IF($K223="","",COUNT($K$4:$K223))</f>
        <v/>
      </c>
      <c r="B223" s="52"/>
      <c r="C223" s="53"/>
      <c r="D223" s="54"/>
      <c r="E223" s="54"/>
      <c r="F223" s="54"/>
      <c r="G223" s="54"/>
      <c r="H223" s="54"/>
      <c r="I223" s="55"/>
      <c r="J223" s="56"/>
      <c r="K223" s="57"/>
      <c r="L223" s="57"/>
      <c r="M223" s="57"/>
      <c r="N223" s="58"/>
      <c r="O223" s="57"/>
      <c r="P223" s="59" t="str">
        <f aca="false">IF(OR($K223="",$L223="",$N223=""),"",ABS($K223-$L223)*$N223)</f>
        <v/>
      </c>
      <c r="Q223" s="60" t="str">
        <f aca="false">IF(OR($O223="",$K223="",$N223=""),"",($O223-$K223)*$N223*IF($D223="Short",-1,1))</f>
        <v/>
      </c>
      <c r="R223" s="61" t="str">
        <f aca="false">IFERROR(IF($Q223="","",$Q223/$P223),"")</f>
        <v/>
      </c>
      <c r="S223" s="62" t="str">
        <f aca="false">IFERROR(IF(OR($M223="",$K223="",$L223=""),"",ABS($M223-$K223)/ABS($K223-$L223)),"")</f>
        <v/>
      </c>
      <c r="T223" s="63" t="str">
        <f aca="false">IFERROR(IF($P223="","",$P223/$I223),"")</f>
        <v/>
      </c>
      <c r="U223" s="54"/>
      <c r="V223" s="54"/>
      <c r="W223" s="64"/>
      <c r="X223" s="64"/>
      <c r="Y223" s="65" t="str">
        <f aca="false">IF($R223="","",SUM($R$4:$R223))</f>
        <v/>
      </c>
      <c r="Z223" s="65" t="str">
        <f aca="false">IF($Y223="","",MAX($Y$4:$Y223))</f>
        <v/>
      </c>
      <c r="AA223" s="65" t="str">
        <f aca="false">IF($Y223="","",$Z223-$Y223)</f>
        <v/>
      </c>
      <c r="AB223" s="66" t="str">
        <f aca="false">IF($R223="","",IF($R223&lt;0,N(AB222)+1,0))</f>
        <v/>
      </c>
      <c r="AC223" s="66" t="str">
        <f aca="false">IF($R223="","",IF($R223&gt;0,N(AC222)+1,0))</f>
        <v/>
      </c>
    </row>
    <row r="224" customFormat="false" ht="15" hidden="false" customHeight="false" outlineLevel="0" collapsed="false">
      <c r="A224" s="51" t="str">
        <f aca="false">IF($K224="","",COUNT($K$4:$K224))</f>
        <v/>
      </c>
      <c r="B224" s="52"/>
      <c r="C224" s="53"/>
      <c r="D224" s="54"/>
      <c r="E224" s="54"/>
      <c r="F224" s="54"/>
      <c r="G224" s="54"/>
      <c r="H224" s="54"/>
      <c r="I224" s="55"/>
      <c r="J224" s="56"/>
      <c r="K224" s="57"/>
      <c r="L224" s="57"/>
      <c r="M224" s="57"/>
      <c r="N224" s="58"/>
      <c r="O224" s="57"/>
      <c r="P224" s="59" t="str">
        <f aca="false">IF(OR($K224="",$L224="",$N224=""),"",ABS($K224-$L224)*$N224)</f>
        <v/>
      </c>
      <c r="Q224" s="60" t="str">
        <f aca="false">IF(OR($O224="",$K224="",$N224=""),"",($O224-$K224)*$N224*IF($D224="Short",-1,1))</f>
        <v/>
      </c>
      <c r="R224" s="61" t="str">
        <f aca="false">IFERROR(IF($Q224="","",$Q224/$P224),"")</f>
        <v/>
      </c>
      <c r="S224" s="62" t="str">
        <f aca="false">IFERROR(IF(OR($M224="",$K224="",$L224=""),"",ABS($M224-$K224)/ABS($K224-$L224)),"")</f>
        <v/>
      </c>
      <c r="T224" s="63" t="str">
        <f aca="false">IFERROR(IF($P224="","",$P224/$I224),"")</f>
        <v/>
      </c>
      <c r="U224" s="54"/>
      <c r="V224" s="54"/>
      <c r="W224" s="64"/>
      <c r="X224" s="64"/>
      <c r="Y224" s="65" t="str">
        <f aca="false">IF($R224="","",SUM($R$4:$R224))</f>
        <v/>
      </c>
      <c r="Z224" s="65" t="str">
        <f aca="false">IF($Y224="","",MAX($Y$4:$Y224))</f>
        <v/>
      </c>
      <c r="AA224" s="65" t="str">
        <f aca="false">IF($Y224="","",$Z224-$Y224)</f>
        <v/>
      </c>
      <c r="AB224" s="66" t="str">
        <f aca="false">IF($R224="","",IF($R224&lt;0,N(AB223)+1,0))</f>
        <v/>
      </c>
      <c r="AC224" s="66" t="str">
        <f aca="false">IF($R224="","",IF($R224&gt;0,N(AC223)+1,0))</f>
        <v/>
      </c>
    </row>
    <row r="225" customFormat="false" ht="15" hidden="false" customHeight="false" outlineLevel="0" collapsed="false">
      <c r="A225" s="51" t="str">
        <f aca="false">IF($K225="","",COUNT($K$4:$K225))</f>
        <v/>
      </c>
      <c r="B225" s="52"/>
      <c r="C225" s="53"/>
      <c r="D225" s="54"/>
      <c r="E225" s="54"/>
      <c r="F225" s="54"/>
      <c r="G225" s="54"/>
      <c r="H225" s="54"/>
      <c r="I225" s="55"/>
      <c r="J225" s="56"/>
      <c r="K225" s="57"/>
      <c r="L225" s="57"/>
      <c r="M225" s="57"/>
      <c r="N225" s="58"/>
      <c r="O225" s="57"/>
      <c r="P225" s="59" t="str">
        <f aca="false">IF(OR($K225="",$L225="",$N225=""),"",ABS($K225-$L225)*$N225)</f>
        <v/>
      </c>
      <c r="Q225" s="60" t="str">
        <f aca="false">IF(OR($O225="",$K225="",$N225=""),"",($O225-$K225)*$N225*IF($D225="Short",-1,1))</f>
        <v/>
      </c>
      <c r="R225" s="61" t="str">
        <f aca="false">IFERROR(IF($Q225="","",$Q225/$P225),"")</f>
        <v/>
      </c>
      <c r="S225" s="62" t="str">
        <f aca="false">IFERROR(IF(OR($M225="",$K225="",$L225=""),"",ABS($M225-$K225)/ABS($K225-$L225)),"")</f>
        <v/>
      </c>
      <c r="T225" s="63" t="str">
        <f aca="false">IFERROR(IF($P225="","",$P225/$I225),"")</f>
        <v/>
      </c>
      <c r="U225" s="54"/>
      <c r="V225" s="54"/>
      <c r="W225" s="64"/>
      <c r="X225" s="64"/>
      <c r="Y225" s="65" t="str">
        <f aca="false">IF($R225="","",SUM($R$4:$R225))</f>
        <v/>
      </c>
      <c r="Z225" s="65" t="str">
        <f aca="false">IF($Y225="","",MAX($Y$4:$Y225))</f>
        <v/>
      </c>
      <c r="AA225" s="65" t="str">
        <f aca="false">IF($Y225="","",$Z225-$Y225)</f>
        <v/>
      </c>
      <c r="AB225" s="66" t="str">
        <f aca="false">IF($R225="","",IF($R225&lt;0,N(AB224)+1,0))</f>
        <v/>
      </c>
      <c r="AC225" s="66" t="str">
        <f aca="false">IF($R225="","",IF($R225&gt;0,N(AC224)+1,0))</f>
        <v/>
      </c>
    </row>
    <row r="226" customFormat="false" ht="15" hidden="false" customHeight="false" outlineLevel="0" collapsed="false">
      <c r="A226" s="51" t="str">
        <f aca="false">IF($K226="","",COUNT($K$4:$K226))</f>
        <v/>
      </c>
      <c r="B226" s="52"/>
      <c r="C226" s="53"/>
      <c r="D226" s="54"/>
      <c r="E226" s="54"/>
      <c r="F226" s="54"/>
      <c r="G226" s="54"/>
      <c r="H226" s="54"/>
      <c r="I226" s="55"/>
      <c r="J226" s="56"/>
      <c r="K226" s="57"/>
      <c r="L226" s="57"/>
      <c r="M226" s="57"/>
      <c r="N226" s="58"/>
      <c r="O226" s="57"/>
      <c r="P226" s="59" t="str">
        <f aca="false">IF(OR($K226="",$L226="",$N226=""),"",ABS($K226-$L226)*$N226)</f>
        <v/>
      </c>
      <c r="Q226" s="60" t="str">
        <f aca="false">IF(OR($O226="",$K226="",$N226=""),"",($O226-$K226)*$N226*IF($D226="Short",-1,1))</f>
        <v/>
      </c>
      <c r="R226" s="61" t="str">
        <f aca="false">IFERROR(IF($Q226="","",$Q226/$P226),"")</f>
        <v/>
      </c>
      <c r="S226" s="62" t="str">
        <f aca="false">IFERROR(IF(OR($M226="",$K226="",$L226=""),"",ABS($M226-$K226)/ABS($K226-$L226)),"")</f>
        <v/>
      </c>
      <c r="T226" s="63" t="str">
        <f aca="false">IFERROR(IF($P226="","",$P226/$I226),"")</f>
        <v/>
      </c>
      <c r="U226" s="54"/>
      <c r="V226" s="54"/>
      <c r="W226" s="64"/>
      <c r="X226" s="64"/>
      <c r="Y226" s="65" t="str">
        <f aca="false">IF($R226="","",SUM($R$4:$R226))</f>
        <v/>
      </c>
      <c r="Z226" s="65" t="str">
        <f aca="false">IF($Y226="","",MAX($Y$4:$Y226))</f>
        <v/>
      </c>
      <c r="AA226" s="65" t="str">
        <f aca="false">IF($Y226="","",$Z226-$Y226)</f>
        <v/>
      </c>
      <c r="AB226" s="66" t="str">
        <f aca="false">IF($R226="","",IF($R226&lt;0,N(AB225)+1,0))</f>
        <v/>
      </c>
      <c r="AC226" s="66" t="str">
        <f aca="false">IF($R226="","",IF($R226&gt;0,N(AC225)+1,0))</f>
        <v/>
      </c>
    </row>
    <row r="227" customFormat="false" ht="15" hidden="false" customHeight="false" outlineLevel="0" collapsed="false">
      <c r="A227" s="51" t="str">
        <f aca="false">IF($K227="","",COUNT($K$4:$K227))</f>
        <v/>
      </c>
      <c r="B227" s="52"/>
      <c r="C227" s="53"/>
      <c r="D227" s="54"/>
      <c r="E227" s="54"/>
      <c r="F227" s="54"/>
      <c r="G227" s="54"/>
      <c r="H227" s="54"/>
      <c r="I227" s="55"/>
      <c r="J227" s="56"/>
      <c r="K227" s="57"/>
      <c r="L227" s="57"/>
      <c r="M227" s="57"/>
      <c r="N227" s="58"/>
      <c r="O227" s="57"/>
      <c r="P227" s="59" t="str">
        <f aca="false">IF(OR($K227="",$L227="",$N227=""),"",ABS($K227-$L227)*$N227)</f>
        <v/>
      </c>
      <c r="Q227" s="60" t="str">
        <f aca="false">IF(OR($O227="",$K227="",$N227=""),"",($O227-$K227)*$N227*IF($D227="Short",-1,1))</f>
        <v/>
      </c>
      <c r="R227" s="61" t="str">
        <f aca="false">IFERROR(IF($Q227="","",$Q227/$P227),"")</f>
        <v/>
      </c>
      <c r="S227" s="62" t="str">
        <f aca="false">IFERROR(IF(OR($M227="",$K227="",$L227=""),"",ABS($M227-$K227)/ABS($K227-$L227)),"")</f>
        <v/>
      </c>
      <c r="T227" s="63" t="str">
        <f aca="false">IFERROR(IF($P227="","",$P227/$I227),"")</f>
        <v/>
      </c>
      <c r="U227" s="54"/>
      <c r="V227" s="54"/>
      <c r="W227" s="64"/>
      <c r="X227" s="64"/>
      <c r="Y227" s="65" t="str">
        <f aca="false">IF($R227="","",SUM($R$4:$R227))</f>
        <v/>
      </c>
      <c r="Z227" s="65" t="str">
        <f aca="false">IF($Y227="","",MAX($Y$4:$Y227))</f>
        <v/>
      </c>
      <c r="AA227" s="65" t="str">
        <f aca="false">IF($Y227="","",$Z227-$Y227)</f>
        <v/>
      </c>
      <c r="AB227" s="66" t="str">
        <f aca="false">IF($R227="","",IF($R227&lt;0,N(AB226)+1,0))</f>
        <v/>
      </c>
      <c r="AC227" s="66" t="str">
        <f aca="false">IF($R227="","",IF($R227&gt;0,N(AC226)+1,0))</f>
        <v/>
      </c>
    </row>
    <row r="228" customFormat="false" ht="15" hidden="false" customHeight="false" outlineLevel="0" collapsed="false">
      <c r="A228" s="51" t="str">
        <f aca="false">IF($K228="","",COUNT($K$4:$K228))</f>
        <v/>
      </c>
      <c r="B228" s="52"/>
      <c r="C228" s="53"/>
      <c r="D228" s="54"/>
      <c r="E228" s="54"/>
      <c r="F228" s="54"/>
      <c r="G228" s="54"/>
      <c r="H228" s="54"/>
      <c r="I228" s="55"/>
      <c r="J228" s="56"/>
      <c r="K228" s="57"/>
      <c r="L228" s="57"/>
      <c r="M228" s="57"/>
      <c r="N228" s="58"/>
      <c r="O228" s="57"/>
      <c r="P228" s="59" t="str">
        <f aca="false">IF(OR($K228="",$L228="",$N228=""),"",ABS($K228-$L228)*$N228)</f>
        <v/>
      </c>
      <c r="Q228" s="60" t="str">
        <f aca="false">IF(OR($O228="",$K228="",$N228=""),"",($O228-$K228)*$N228*IF($D228="Short",-1,1))</f>
        <v/>
      </c>
      <c r="R228" s="61" t="str">
        <f aca="false">IFERROR(IF($Q228="","",$Q228/$P228),"")</f>
        <v/>
      </c>
      <c r="S228" s="62" t="str">
        <f aca="false">IFERROR(IF(OR($M228="",$K228="",$L228=""),"",ABS($M228-$K228)/ABS($K228-$L228)),"")</f>
        <v/>
      </c>
      <c r="T228" s="63" t="str">
        <f aca="false">IFERROR(IF($P228="","",$P228/$I228),"")</f>
        <v/>
      </c>
      <c r="U228" s="54"/>
      <c r="V228" s="54"/>
      <c r="W228" s="64"/>
      <c r="X228" s="64"/>
      <c r="Y228" s="65" t="str">
        <f aca="false">IF($R228="","",SUM($R$4:$R228))</f>
        <v/>
      </c>
      <c r="Z228" s="65" t="str">
        <f aca="false">IF($Y228="","",MAX($Y$4:$Y228))</f>
        <v/>
      </c>
      <c r="AA228" s="65" t="str">
        <f aca="false">IF($Y228="","",$Z228-$Y228)</f>
        <v/>
      </c>
      <c r="AB228" s="66" t="str">
        <f aca="false">IF($R228="","",IF($R228&lt;0,N(AB227)+1,0))</f>
        <v/>
      </c>
      <c r="AC228" s="66" t="str">
        <f aca="false">IF($R228="","",IF($R228&gt;0,N(AC227)+1,0))</f>
        <v/>
      </c>
    </row>
    <row r="229" customFormat="false" ht="15" hidden="false" customHeight="false" outlineLevel="0" collapsed="false">
      <c r="A229" s="51" t="str">
        <f aca="false">IF($K229="","",COUNT($K$4:$K229))</f>
        <v/>
      </c>
      <c r="B229" s="52"/>
      <c r="C229" s="53"/>
      <c r="D229" s="54"/>
      <c r="E229" s="54"/>
      <c r="F229" s="54"/>
      <c r="G229" s="54"/>
      <c r="H229" s="54"/>
      <c r="I229" s="55"/>
      <c r="J229" s="56"/>
      <c r="K229" s="57"/>
      <c r="L229" s="57"/>
      <c r="M229" s="57"/>
      <c r="N229" s="58"/>
      <c r="O229" s="57"/>
      <c r="P229" s="59" t="str">
        <f aca="false">IF(OR($K229="",$L229="",$N229=""),"",ABS($K229-$L229)*$N229)</f>
        <v/>
      </c>
      <c r="Q229" s="60" t="str">
        <f aca="false">IF(OR($O229="",$K229="",$N229=""),"",($O229-$K229)*$N229*IF($D229="Short",-1,1))</f>
        <v/>
      </c>
      <c r="R229" s="61" t="str">
        <f aca="false">IFERROR(IF($Q229="","",$Q229/$P229),"")</f>
        <v/>
      </c>
      <c r="S229" s="62" t="str">
        <f aca="false">IFERROR(IF(OR($M229="",$K229="",$L229=""),"",ABS($M229-$K229)/ABS($K229-$L229)),"")</f>
        <v/>
      </c>
      <c r="T229" s="63" t="str">
        <f aca="false">IFERROR(IF($P229="","",$P229/$I229),"")</f>
        <v/>
      </c>
      <c r="U229" s="54"/>
      <c r="V229" s="54"/>
      <c r="W229" s="64"/>
      <c r="X229" s="64"/>
      <c r="Y229" s="65" t="str">
        <f aca="false">IF($R229="","",SUM($R$4:$R229))</f>
        <v/>
      </c>
      <c r="Z229" s="65" t="str">
        <f aca="false">IF($Y229="","",MAX($Y$4:$Y229))</f>
        <v/>
      </c>
      <c r="AA229" s="65" t="str">
        <f aca="false">IF($Y229="","",$Z229-$Y229)</f>
        <v/>
      </c>
      <c r="AB229" s="66" t="str">
        <f aca="false">IF($R229="","",IF($R229&lt;0,N(AB228)+1,0))</f>
        <v/>
      </c>
      <c r="AC229" s="66" t="str">
        <f aca="false">IF($R229="","",IF($R229&gt;0,N(AC228)+1,0))</f>
        <v/>
      </c>
    </row>
    <row r="230" customFormat="false" ht="15" hidden="false" customHeight="false" outlineLevel="0" collapsed="false">
      <c r="A230" s="51" t="str">
        <f aca="false">IF($K230="","",COUNT($K$4:$K230))</f>
        <v/>
      </c>
      <c r="B230" s="52"/>
      <c r="C230" s="53"/>
      <c r="D230" s="54"/>
      <c r="E230" s="54"/>
      <c r="F230" s="54"/>
      <c r="G230" s="54"/>
      <c r="H230" s="54"/>
      <c r="I230" s="55"/>
      <c r="J230" s="56"/>
      <c r="K230" s="57"/>
      <c r="L230" s="57"/>
      <c r="M230" s="57"/>
      <c r="N230" s="58"/>
      <c r="O230" s="57"/>
      <c r="P230" s="59" t="str">
        <f aca="false">IF(OR($K230="",$L230="",$N230=""),"",ABS($K230-$L230)*$N230)</f>
        <v/>
      </c>
      <c r="Q230" s="60" t="str">
        <f aca="false">IF(OR($O230="",$K230="",$N230=""),"",($O230-$K230)*$N230*IF($D230="Short",-1,1))</f>
        <v/>
      </c>
      <c r="R230" s="61" t="str">
        <f aca="false">IFERROR(IF($Q230="","",$Q230/$P230),"")</f>
        <v/>
      </c>
      <c r="S230" s="62" t="str">
        <f aca="false">IFERROR(IF(OR($M230="",$K230="",$L230=""),"",ABS($M230-$K230)/ABS($K230-$L230)),"")</f>
        <v/>
      </c>
      <c r="T230" s="63" t="str">
        <f aca="false">IFERROR(IF($P230="","",$P230/$I230),"")</f>
        <v/>
      </c>
      <c r="U230" s="54"/>
      <c r="V230" s="54"/>
      <c r="W230" s="64"/>
      <c r="X230" s="64"/>
      <c r="Y230" s="65" t="str">
        <f aca="false">IF($R230="","",SUM($R$4:$R230))</f>
        <v/>
      </c>
      <c r="Z230" s="65" t="str">
        <f aca="false">IF($Y230="","",MAX($Y$4:$Y230))</f>
        <v/>
      </c>
      <c r="AA230" s="65" t="str">
        <f aca="false">IF($Y230="","",$Z230-$Y230)</f>
        <v/>
      </c>
      <c r="AB230" s="66" t="str">
        <f aca="false">IF($R230="","",IF($R230&lt;0,N(AB229)+1,0))</f>
        <v/>
      </c>
      <c r="AC230" s="66" t="str">
        <f aca="false">IF($R230="","",IF($R230&gt;0,N(AC229)+1,0))</f>
        <v/>
      </c>
    </row>
    <row r="231" customFormat="false" ht="15" hidden="false" customHeight="false" outlineLevel="0" collapsed="false">
      <c r="A231" s="51" t="str">
        <f aca="false">IF($K231="","",COUNT($K$4:$K231))</f>
        <v/>
      </c>
      <c r="B231" s="52"/>
      <c r="C231" s="53"/>
      <c r="D231" s="54"/>
      <c r="E231" s="54"/>
      <c r="F231" s="54"/>
      <c r="G231" s="54"/>
      <c r="H231" s="54"/>
      <c r="I231" s="55"/>
      <c r="J231" s="56"/>
      <c r="K231" s="57"/>
      <c r="L231" s="57"/>
      <c r="M231" s="57"/>
      <c r="N231" s="58"/>
      <c r="O231" s="57"/>
      <c r="P231" s="59" t="str">
        <f aca="false">IF(OR($K231="",$L231="",$N231=""),"",ABS($K231-$L231)*$N231)</f>
        <v/>
      </c>
      <c r="Q231" s="60" t="str">
        <f aca="false">IF(OR($O231="",$K231="",$N231=""),"",($O231-$K231)*$N231*IF($D231="Short",-1,1))</f>
        <v/>
      </c>
      <c r="R231" s="61" t="str">
        <f aca="false">IFERROR(IF($Q231="","",$Q231/$P231),"")</f>
        <v/>
      </c>
      <c r="S231" s="62" t="str">
        <f aca="false">IFERROR(IF(OR($M231="",$K231="",$L231=""),"",ABS($M231-$K231)/ABS($K231-$L231)),"")</f>
        <v/>
      </c>
      <c r="T231" s="63" t="str">
        <f aca="false">IFERROR(IF($P231="","",$P231/$I231),"")</f>
        <v/>
      </c>
      <c r="U231" s="54"/>
      <c r="V231" s="54"/>
      <c r="W231" s="64"/>
      <c r="X231" s="64"/>
      <c r="Y231" s="65" t="str">
        <f aca="false">IF($R231="","",SUM($R$4:$R231))</f>
        <v/>
      </c>
      <c r="Z231" s="65" t="str">
        <f aca="false">IF($Y231="","",MAX($Y$4:$Y231))</f>
        <v/>
      </c>
      <c r="AA231" s="65" t="str">
        <f aca="false">IF($Y231="","",$Z231-$Y231)</f>
        <v/>
      </c>
      <c r="AB231" s="66" t="str">
        <f aca="false">IF($R231="","",IF($R231&lt;0,N(AB230)+1,0))</f>
        <v/>
      </c>
      <c r="AC231" s="66" t="str">
        <f aca="false">IF($R231="","",IF($R231&gt;0,N(AC230)+1,0))</f>
        <v/>
      </c>
    </row>
    <row r="232" customFormat="false" ht="15" hidden="false" customHeight="false" outlineLevel="0" collapsed="false">
      <c r="A232" s="51" t="str">
        <f aca="false">IF($K232="","",COUNT($K$4:$K232))</f>
        <v/>
      </c>
      <c r="B232" s="52"/>
      <c r="C232" s="53"/>
      <c r="D232" s="54"/>
      <c r="E232" s="54"/>
      <c r="F232" s="54"/>
      <c r="G232" s="54"/>
      <c r="H232" s="54"/>
      <c r="I232" s="55"/>
      <c r="J232" s="56"/>
      <c r="K232" s="57"/>
      <c r="L232" s="57"/>
      <c r="M232" s="57"/>
      <c r="N232" s="58"/>
      <c r="O232" s="57"/>
      <c r="P232" s="59" t="str">
        <f aca="false">IF(OR($K232="",$L232="",$N232=""),"",ABS($K232-$L232)*$N232)</f>
        <v/>
      </c>
      <c r="Q232" s="60" t="str">
        <f aca="false">IF(OR($O232="",$K232="",$N232=""),"",($O232-$K232)*$N232*IF($D232="Short",-1,1))</f>
        <v/>
      </c>
      <c r="R232" s="61" t="str">
        <f aca="false">IFERROR(IF($Q232="","",$Q232/$P232),"")</f>
        <v/>
      </c>
      <c r="S232" s="62" t="str">
        <f aca="false">IFERROR(IF(OR($M232="",$K232="",$L232=""),"",ABS($M232-$K232)/ABS($K232-$L232)),"")</f>
        <v/>
      </c>
      <c r="T232" s="63" t="str">
        <f aca="false">IFERROR(IF($P232="","",$P232/$I232),"")</f>
        <v/>
      </c>
      <c r="U232" s="54"/>
      <c r="V232" s="54"/>
      <c r="W232" s="64"/>
      <c r="X232" s="64"/>
      <c r="Y232" s="65" t="str">
        <f aca="false">IF($R232="","",SUM($R$4:$R232))</f>
        <v/>
      </c>
      <c r="Z232" s="65" t="str">
        <f aca="false">IF($Y232="","",MAX($Y$4:$Y232))</f>
        <v/>
      </c>
      <c r="AA232" s="65" t="str">
        <f aca="false">IF($Y232="","",$Z232-$Y232)</f>
        <v/>
      </c>
      <c r="AB232" s="66" t="str">
        <f aca="false">IF($R232="","",IF($R232&lt;0,N(AB231)+1,0))</f>
        <v/>
      </c>
      <c r="AC232" s="66" t="str">
        <f aca="false">IF($R232="","",IF($R232&gt;0,N(AC231)+1,0))</f>
        <v/>
      </c>
    </row>
    <row r="233" customFormat="false" ht="15" hidden="false" customHeight="false" outlineLevel="0" collapsed="false">
      <c r="A233" s="51" t="str">
        <f aca="false">IF($K233="","",COUNT($K$4:$K233))</f>
        <v/>
      </c>
      <c r="B233" s="52"/>
      <c r="C233" s="53"/>
      <c r="D233" s="54"/>
      <c r="E233" s="54"/>
      <c r="F233" s="54"/>
      <c r="G233" s="54"/>
      <c r="H233" s="54"/>
      <c r="I233" s="55"/>
      <c r="J233" s="56"/>
      <c r="K233" s="57"/>
      <c r="L233" s="57"/>
      <c r="M233" s="57"/>
      <c r="N233" s="58"/>
      <c r="O233" s="57"/>
      <c r="P233" s="59" t="str">
        <f aca="false">IF(OR($K233="",$L233="",$N233=""),"",ABS($K233-$L233)*$N233)</f>
        <v/>
      </c>
      <c r="Q233" s="60" t="str">
        <f aca="false">IF(OR($O233="",$K233="",$N233=""),"",($O233-$K233)*$N233*IF($D233="Short",-1,1))</f>
        <v/>
      </c>
      <c r="R233" s="61" t="str">
        <f aca="false">IFERROR(IF($Q233="","",$Q233/$P233),"")</f>
        <v/>
      </c>
      <c r="S233" s="62" t="str">
        <f aca="false">IFERROR(IF(OR($M233="",$K233="",$L233=""),"",ABS($M233-$K233)/ABS($K233-$L233)),"")</f>
        <v/>
      </c>
      <c r="T233" s="63" t="str">
        <f aca="false">IFERROR(IF($P233="","",$P233/$I233),"")</f>
        <v/>
      </c>
      <c r="U233" s="54"/>
      <c r="V233" s="54"/>
      <c r="W233" s="64"/>
      <c r="X233" s="64"/>
      <c r="Y233" s="65" t="str">
        <f aca="false">IF($R233="","",SUM($R$4:$R233))</f>
        <v/>
      </c>
      <c r="Z233" s="65" t="str">
        <f aca="false">IF($Y233="","",MAX($Y$4:$Y233))</f>
        <v/>
      </c>
      <c r="AA233" s="65" t="str">
        <f aca="false">IF($Y233="","",$Z233-$Y233)</f>
        <v/>
      </c>
      <c r="AB233" s="66" t="str">
        <f aca="false">IF($R233="","",IF($R233&lt;0,N(AB232)+1,0))</f>
        <v/>
      </c>
      <c r="AC233" s="66" t="str">
        <f aca="false">IF($R233="","",IF($R233&gt;0,N(AC232)+1,0))</f>
        <v/>
      </c>
    </row>
    <row r="234" customFormat="false" ht="15" hidden="false" customHeight="false" outlineLevel="0" collapsed="false">
      <c r="A234" s="51" t="str">
        <f aca="false">IF($K234="","",COUNT($K$4:$K234))</f>
        <v/>
      </c>
      <c r="B234" s="52"/>
      <c r="C234" s="53"/>
      <c r="D234" s="54"/>
      <c r="E234" s="54"/>
      <c r="F234" s="54"/>
      <c r="G234" s="54"/>
      <c r="H234" s="54"/>
      <c r="I234" s="55"/>
      <c r="J234" s="56"/>
      <c r="K234" s="57"/>
      <c r="L234" s="57"/>
      <c r="M234" s="57"/>
      <c r="N234" s="58"/>
      <c r="O234" s="57"/>
      <c r="P234" s="59" t="str">
        <f aca="false">IF(OR($K234="",$L234="",$N234=""),"",ABS($K234-$L234)*$N234)</f>
        <v/>
      </c>
      <c r="Q234" s="60" t="str">
        <f aca="false">IF(OR($O234="",$K234="",$N234=""),"",($O234-$K234)*$N234*IF($D234="Short",-1,1))</f>
        <v/>
      </c>
      <c r="R234" s="61" t="str">
        <f aca="false">IFERROR(IF($Q234="","",$Q234/$P234),"")</f>
        <v/>
      </c>
      <c r="S234" s="62" t="str">
        <f aca="false">IFERROR(IF(OR($M234="",$K234="",$L234=""),"",ABS($M234-$K234)/ABS($K234-$L234)),"")</f>
        <v/>
      </c>
      <c r="T234" s="63" t="str">
        <f aca="false">IFERROR(IF($P234="","",$P234/$I234),"")</f>
        <v/>
      </c>
      <c r="U234" s="54"/>
      <c r="V234" s="54"/>
      <c r="W234" s="64"/>
      <c r="X234" s="64"/>
      <c r="Y234" s="65" t="str">
        <f aca="false">IF($R234="","",SUM($R$4:$R234))</f>
        <v/>
      </c>
      <c r="Z234" s="65" t="str">
        <f aca="false">IF($Y234="","",MAX($Y$4:$Y234))</f>
        <v/>
      </c>
      <c r="AA234" s="65" t="str">
        <f aca="false">IF($Y234="","",$Z234-$Y234)</f>
        <v/>
      </c>
      <c r="AB234" s="66" t="str">
        <f aca="false">IF($R234="","",IF($R234&lt;0,N(AB233)+1,0))</f>
        <v/>
      </c>
      <c r="AC234" s="66" t="str">
        <f aca="false">IF($R234="","",IF($R234&gt;0,N(AC233)+1,0))</f>
        <v/>
      </c>
    </row>
    <row r="235" customFormat="false" ht="15" hidden="false" customHeight="false" outlineLevel="0" collapsed="false">
      <c r="A235" s="51" t="str">
        <f aca="false">IF($K235="","",COUNT($K$4:$K235))</f>
        <v/>
      </c>
      <c r="B235" s="52"/>
      <c r="C235" s="53"/>
      <c r="D235" s="54"/>
      <c r="E235" s="54"/>
      <c r="F235" s="54"/>
      <c r="G235" s="54"/>
      <c r="H235" s="54"/>
      <c r="I235" s="55"/>
      <c r="J235" s="56"/>
      <c r="K235" s="57"/>
      <c r="L235" s="57"/>
      <c r="M235" s="57"/>
      <c r="N235" s="58"/>
      <c r="O235" s="57"/>
      <c r="P235" s="59" t="str">
        <f aca="false">IF(OR($K235="",$L235="",$N235=""),"",ABS($K235-$L235)*$N235)</f>
        <v/>
      </c>
      <c r="Q235" s="60" t="str">
        <f aca="false">IF(OR($O235="",$K235="",$N235=""),"",($O235-$K235)*$N235*IF($D235="Short",-1,1))</f>
        <v/>
      </c>
      <c r="R235" s="61" t="str">
        <f aca="false">IFERROR(IF($Q235="","",$Q235/$P235),"")</f>
        <v/>
      </c>
      <c r="S235" s="62" t="str">
        <f aca="false">IFERROR(IF(OR($M235="",$K235="",$L235=""),"",ABS($M235-$K235)/ABS($K235-$L235)),"")</f>
        <v/>
      </c>
      <c r="T235" s="63" t="str">
        <f aca="false">IFERROR(IF($P235="","",$P235/$I235),"")</f>
        <v/>
      </c>
      <c r="U235" s="54"/>
      <c r="V235" s="54"/>
      <c r="W235" s="64"/>
      <c r="X235" s="64"/>
      <c r="Y235" s="65" t="str">
        <f aca="false">IF($R235="","",SUM($R$4:$R235))</f>
        <v/>
      </c>
      <c r="Z235" s="65" t="str">
        <f aca="false">IF($Y235="","",MAX($Y$4:$Y235))</f>
        <v/>
      </c>
      <c r="AA235" s="65" t="str">
        <f aca="false">IF($Y235="","",$Z235-$Y235)</f>
        <v/>
      </c>
      <c r="AB235" s="66" t="str">
        <f aca="false">IF($R235="","",IF($R235&lt;0,N(AB234)+1,0))</f>
        <v/>
      </c>
      <c r="AC235" s="66" t="str">
        <f aca="false">IF($R235="","",IF($R235&gt;0,N(AC234)+1,0))</f>
        <v/>
      </c>
    </row>
    <row r="236" customFormat="false" ht="15" hidden="false" customHeight="false" outlineLevel="0" collapsed="false">
      <c r="A236" s="51" t="str">
        <f aca="false">IF($K236="","",COUNT($K$4:$K236))</f>
        <v/>
      </c>
      <c r="B236" s="52"/>
      <c r="C236" s="53"/>
      <c r="D236" s="54"/>
      <c r="E236" s="54"/>
      <c r="F236" s="54"/>
      <c r="G236" s="54"/>
      <c r="H236" s="54"/>
      <c r="I236" s="55"/>
      <c r="J236" s="56"/>
      <c r="K236" s="57"/>
      <c r="L236" s="57"/>
      <c r="M236" s="57"/>
      <c r="N236" s="58"/>
      <c r="O236" s="57"/>
      <c r="P236" s="59" t="str">
        <f aca="false">IF(OR($K236="",$L236="",$N236=""),"",ABS($K236-$L236)*$N236)</f>
        <v/>
      </c>
      <c r="Q236" s="60" t="str">
        <f aca="false">IF(OR($O236="",$K236="",$N236=""),"",($O236-$K236)*$N236*IF($D236="Short",-1,1))</f>
        <v/>
      </c>
      <c r="R236" s="61" t="str">
        <f aca="false">IFERROR(IF($Q236="","",$Q236/$P236),"")</f>
        <v/>
      </c>
      <c r="S236" s="62" t="str">
        <f aca="false">IFERROR(IF(OR($M236="",$K236="",$L236=""),"",ABS($M236-$K236)/ABS($K236-$L236)),"")</f>
        <v/>
      </c>
      <c r="T236" s="63" t="str">
        <f aca="false">IFERROR(IF($P236="","",$P236/$I236),"")</f>
        <v/>
      </c>
      <c r="U236" s="54"/>
      <c r="V236" s="54"/>
      <c r="W236" s="64"/>
      <c r="X236" s="64"/>
      <c r="Y236" s="65" t="str">
        <f aca="false">IF($R236="","",SUM($R$4:$R236))</f>
        <v/>
      </c>
      <c r="Z236" s="65" t="str">
        <f aca="false">IF($Y236="","",MAX($Y$4:$Y236))</f>
        <v/>
      </c>
      <c r="AA236" s="65" t="str">
        <f aca="false">IF($Y236="","",$Z236-$Y236)</f>
        <v/>
      </c>
      <c r="AB236" s="66" t="str">
        <f aca="false">IF($R236="","",IF($R236&lt;0,N(AB235)+1,0))</f>
        <v/>
      </c>
      <c r="AC236" s="66" t="str">
        <f aca="false">IF($R236="","",IF($R236&gt;0,N(AC235)+1,0))</f>
        <v/>
      </c>
    </row>
    <row r="237" customFormat="false" ht="15" hidden="false" customHeight="false" outlineLevel="0" collapsed="false">
      <c r="A237" s="51" t="str">
        <f aca="false">IF($K237="","",COUNT($K$4:$K237))</f>
        <v/>
      </c>
      <c r="B237" s="52"/>
      <c r="C237" s="53"/>
      <c r="D237" s="54"/>
      <c r="E237" s="54"/>
      <c r="F237" s="54"/>
      <c r="G237" s="54"/>
      <c r="H237" s="54"/>
      <c r="I237" s="55"/>
      <c r="J237" s="56"/>
      <c r="K237" s="57"/>
      <c r="L237" s="57"/>
      <c r="M237" s="57"/>
      <c r="N237" s="58"/>
      <c r="O237" s="57"/>
      <c r="P237" s="59" t="str">
        <f aca="false">IF(OR($K237="",$L237="",$N237=""),"",ABS($K237-$L237)*$N237)</f>
        <v/>
      </c>
      <c r="Q237" s="60" t="str">
        <f aca="false">IF(OR($O237="",$K237="",$N237=""),"",($O237-$K237)*$N237*IF($D237="Short",-1,1))</f>
        <v/>
      </c>
      <c r="R237" s="61" t="str">
        <f aca="false">IFERROR(IF($Q237="","",$Q237/$P237),"")</f>
        <v/>
      </c>
      <c r="S237" s="62" t="str">
        <f aca="false">IFERROR(IF(OR($M237="",$K237="",$L237=""),"",ABS($M237-$K237)/ABS($K237-$L237)),"")</f>
        <v/>
      </c>
      <c r="T237" s="63" t="str">
        <f aca="false">IFERROR(IF($P237="","",$P237/$I237),"")</f>
        <v/>
      </c>
      <c r="U237" s="54"/>
      <c r="V237" s="54"/>
      <c r="W237" s="64"/>
      <c r="X237" s="64"/>
      <c r="Y237" s="65" t="str">
        <f aca="false">IF($R237="","",SUM($R$4:$R237))</f>
        <v/>
      </c>
      <c r="Z237" s="65" t="str">
        <f aca="false">IF($Y237="","",MAX($Y$4:$Y237))</f>
        <v/>
      </c>
      <c r="AA237" s="65" t="str">
        <f aca="false">IF($Y237="","",$Z237-$Y237)</f>
        <v/>
      </c>
      <c r="AB237" s="66" t="str">
        <f aca="false">IF($R237="","",IF($R237&lt;0,N(AB236)+1,0))</f>
        <v/>
      </c>
      <c r="AC237" s="66" t="str">
        <f aca="false">IF($R237="","",IF($R237&gt;0,N(AC236)+1,0))</f>
        <v/>
      </c>
    </row>
    <row r="238" customFormat="false" ht="15" hidden="false" customHeight="false" outlineLevel="0" collapsed="false">
      <c r="A238" s="51" t="str">
        <f aca="false">IF($K238="","",COUNT($K$4:$K238))</f>
        <v/>
      </c>
      <c r="B238" s="52"/>
      <c r="C238" s="53"/>
      <c r="D238" s="54"/>
      <c r="E238" s="54"/>
      <c r="F238" s="54"/>
      <c r="G238" s="54"/>
      <c r="H238" s="54"/>
      <c r="I238" s="55"/>
      <c r="J238" s="56"/>
      <c r="K238" s="57"/>
      <c r="L238" s="57"/>
      <c r="M238" s="57"/>
      <c r="N238" s="58"/>
      <c r="O238" s="57"/>
      <c r="P238" s="59" t="str">
        <f aca="false">IF(OR($K238="",$L238="",$N238=""),"",ABS($K238-$L238)*$N238)</f>
        <v/>
      </c>
      <c r="Q238" s="60" t="str">
        <f aca="false">IF(OR($O238="",$K238="",$N238=""),"",($O238-$K238)*$N238*IF($D238="Short",-1,1))</f>
        <v/>
      </c>
      <c r="R238" s="61" t="str">
        <f aca="false">IFERROR(IF($Q238="","",$Q238/$P238),"")</f>
        <v/>
      </c>
      <c r="S238" s="62" t="str">
        <f aca="false">IFERROR(IF(OR($M238="",$K238="",$L238=""),"",ABS($M238-$K238)/ABS($K238-$L238)),"")</f>
        <v/>
      </c>
      <c r="T238" s="63" t="str">
        <f aca="false">IFERROR(IF($P238="","",$P238/$I238),"")</f>
        <v/>
      </c>
      <c r="U238" s="54"/>
      <c r="V238" s="54"/>
      <c r="W238" s="64"/>
      <c r="X238" s="64"/>
      <c r="Y238" s="65" t="str">
        <f aca="false">IF($R238="","",SUM($R$4:$R238))</f>
        <v/>
      </c>
      <c r="Z238" s="65" t="str">
        <f aca="false">IF($Y238="","",MAX($Y$4:$Y238))</f>
        <v/>
      </c>
      <c r="AA238" s="65" t="str">
        <f aca="false">IF($Y238="","",$Z238-$Y238)</f>
        <v/>
      </c>
      <c r="AB238" s="66" t="str">
        <f aca="false">IF($R238="","",IF($R238&lt;0,N(AB237)+1,0))</f>
        <v/>
      </c>
      <c r="AC238" s="66" t="str">
        <f aca="false">IF($R238="","",IF($R238&gt;0,N(AC237)+1,0))</f>
        <v/>
      </c>
    </row>
    <row r="239" customFormat="false" ht="15" hidden="false" customHeight="false" outlineLevel="0" collapsed="false">
      <c r="A239" s="51" t="str">
        <f aca="false">IF($K239="","",COUNT($K$4:$K239))</f>
        <v/>
      </c>
      <c r="B239" s="52"/>
      <c r="C239" s="53"/>
      <c r="D239" s="54"/>
      <c r="E239" s="54"/>
      <c r="F239" s="54"/>
      <c r="G239" s="54"/>
      <c r="H239" s="54"/>
      <c r="I239" s="55"/>
      <c r="J239" s="56"/>
      <c r="K239" s="57"/>
      <c r="L239" s="57"/>
      <c r="M239" s="57"/>
      <c r="N239" s="58"/>
      <c r="O239" s="57"/>
      <c r="P239" s="59" t="str">
        <f aca="false">IF(OR($K239="",$L239="",$N239=""),"",ABS($K239-$L239)*$N239)</f>
        <v/>
      </c>
      <c r="Q239" s="60" t="str">
        <f aca="false">IF(OR($O239="",$K239="",$N239=""),"",($O239-$K239)*$N239*IF($D239="Short",-1,1))</f>
        <v/>
      </c>
      <c r="R239" s="61" t="str">
        <f aca="false">IFERROR(IF($Q239="","",$Q239/$P239),"")</f>
        <v/>
      </c>
      <c r="S239" s="62" t="str">
        <f aca="false">IFERROR(IF(OR($M239="",$K239="",$L239=""),"",ABS($M239-$K239)/ABS($K239-$L239)),"")</f>
        <v/>
      </c>
      <c r="T239" s="63" t="str">
        <f aca="false">IFERROR(IF($P239="","",$P239/$I239),"")</f>
        <v/>
      </c>
      <c r="U239" s="54"/>
      <c r="V239" s="54"/>
      <c r="W239" s="64"/>
      <c r="X239" s="64"/>
      <c r="Y239" s="65" t="str">
        <f aca="false">IF($R239="","",SUM($R$4:$R239))</f>
        <v/>
      </c>
      <c r="Z239" s="65" t="str">
        <f aca="false">IF($Y239="","",MAX($Y$4:$Y239))</f>
        <v/>
      </c>
      <c r="AA239" s="65" t="str">
        <f aca="false">IF($Y239="","",$Z239-$Y239)</f>
        <v/>
      </c>
      <c r="AB239" s="66" t="str">
        <f aca="false">IF($R239="","",IF($R239&lt;0,N(AB238)+1,0))</f>
        <v/>
      </c>
      <c r="AC239" s="66" t="str">
        <f aca="false">IF($R239="","",IF($R239&gt;0,N(AC238)+1,0))</f>
        <v/>
      </c>
    </row>
    <row r="240" customFormat="false" ht="15" hidden="false" customHeight="false" outlineLevel="0" collapsed="false">
      <c r="A240" s="51" t="str">
        <f aca="false">IF($K240="","",COUNT($K$4:$K240))</f>
        <v/>
      </c>
      <c r="B240" s="52"/>
      <c r="C240" s="53"/>
      <c r="D240" s="54"/>
      <c r="E240" s="54"/>
      <c r="F240" s="54"/>
      <c r="G240" s="54"/>
      <c r="H240" s="54"/>
      <c r="I240" s="55"/>
      <c r="J240" s="56"/>
      <c r="K240" s="57"/>
      <c r="L240" s="57"/>
      <c r="M240" s="57"/>
      <c r="N240" s="58"/>
      <c r="O240" s="57"/>
      <c r="P240" s="59" t="str">
        <f aca="false">IF(OR($K240="",$L240="",$N240=""),"",ABS($K240-$L240)*$N240)</f>
        <v/>
      </c>
      <c r="Q240" s="60" t="str">
        <f aca="false">IF(OR($O240="",$K240="",$N240=""),"",($O240-$K240)*$N240*IF($D240="Short",-1,1))</f>
        <v/>
      </c>
      <c r="R240" s="61" t="str">
        <f aca="false">IFERROR(IF($Q240="","",$Q240/$P240),"")</f>
        <v/>
      </c>
      <c r="S240" s="62" t="str">
        <f aca="false">IFERROR(IF(OR($M240="",$K240="",$L240=""),"",ABS($M240-$K240)/ABS($K240-$L240)),"")</f>
        <v/>
      </c>
      <c r="T240" s="63" t="str">
        <f aca="false">IFERROR(IF($P240="","",$P240/$I240),"")</f>
        <v/>
      </c>
      <c r="U240" s="54"/>
      <c r="V240" s="54"/>
      <c r="W240" s="64"/>
      <c r="X240" s="64"/>
      <c r="Y240" s="65" t="str">
        <f aca="false">IF($R240="","",SUM($R$4:$R240))</f>
        <v/>
      </c>
      <c r="Z240" s="65" t="str">
        <f aca="false">IF($Y240="","",MAX($Y$4:$Y240))</f>
        <v/>
      </c>
      <c r="AA240" s="65" t="str">
        <f aca="false">IF($Y240="","",$Z240-$Y240)</f>
        <v/>
      </c>
      <c r="AB240" s="66" t="str">
        <f aca="false">IF($R240="","",IF($R240&lt;0,N(AB239)+1,0))</f>
        <v/>
      </c>
      <c r="AC240" s="66" t="str">
        <f aca="false">IF($R240="","",IF($R240&gt;0,N(AC239)+1,0))</f>
        <v/>
      </c>
    </row>
    <row r="241" customFormat="false" ht="15" hidden="false" customHeight="false" outlineLevel="0" collapsed="false">
      <c r="A241" s="51" t="str">
        <f aca="false">IF($K241="","",COUNT($K$4:$K241))</f>
        <v/>
      </c>
      <c r="B241" s="52"/>
      <c r="C241" s="53"/>
      <c r="D241" s="54"/>
      <c r="E241" s="54"/>
      <c r="F241" s="54"/>
      <c r="G241" s="54"/>
      <c r="H241" s="54"/>
      <c r="I241" s="55"/>
      <c r="J241" s="56"/>
      <c r="K241" s="57"/>
      <c r="L241" s="57"/>
      <c r="M241" s="57"/>
      <c r="N241" s="58"/>
      <c r="O241" s="57"/>
      <c r="P241" s="59" t="str">
        <f aca="false">IF(OR($K241="",$L241="",$N241=""),"",ABS($K241-$L241)*$N241)</f>
        <v/>
      </c>
      <c r="Q241" s="60" t="str">
        <f aca="false">IF(OR($O241="",$K241="",$N241=""),"",($O241-$K241)*$N241*IF($D241="Short",-1,1))</f>
        <v/>
      </c>
      <c r="R241" s="61" t="str">
        <f aca="false">IFERROR(IF($Q241="","",$Q241/$P241),"")</f>
        <v/>
      </c>
      <c r="S241" s="62" t="str">
        <f aca="false">IFERROR(IF(OR($M241="",$K241="",$L241=""),"",ABS($M241-$K241)/ABS($K241-$L241)),"")</f>
        <v/>
      </c>
      <c r="T241" s="63" t="str">
        <f aca="false">IFERROR(IF($P241="","",$P241/$I241),"")</f>
        <v/>
      </c>
      <c r="U241" s="54"/>
      <c r="V241" s="54"/>
      <c r="W241" s="64"/>
      <c r="X241" s="64"/>
      <c r="Y241" s="65" t="str">
        <f aca="false">IF($R241="","",SUM($R$4:$R241))</f>
        <v/>
      </c>
      <c r="Z241" s="65" t="str">
        <f aca="false">IF($Y241="","",MAX($Y$4:$Y241))</f>
        <v/>
      </c>
      <c r="AA241" s="65" t="str">
        <f aca="false">IF($Y241="","",$Z241-$Y241)</f>
        <v/>
      </c>
      <c r="AB241" s="66" t="str">
        <f aca="false">IF($R241="","",IF($R241&lt;0,N(AB240)+1,0))</f>
        <v/>
      </c>
      <c r="AC241" s="66" t="str">
        <f aca="false">IF($R241="","",IF($R241&gt;0,N(AC240)+1,0))</f>
        <v/>
      </c>
    </row>
    <row r="242" customFormat="false" ht="15" hidden="false" customHeight="false" outlineLevel="0" collapsed="false">
      <c r="A242" s="51" t="str">
        <f aca="false">IF($K242="","",COUNT($K$4:$K242))</f>
        <v/>
      </c>
      <c r="B242" s="52"/>
      <c r="C242" s="53"/>
      <c r="D242" s="54"/>
      <c r="E242" s="54"/>
      <c r="F242" s="54"/>
      <c r="G242" s="54"/>
      <c r="H242" s="54"/>
      <c r="I242" s="55"/>
      <c r="J242" s="56"/>
      <c r="K242" s="57"/>
      <c r="L242" s="57"/>
      <c r="M242" s="57"/>
      <c r="N242" s="58"/>
      <c r="O242" s="57"/>
      <c r="P242" s="59" t="str">
        <f aca="false">IF(OR($K242="",$L242="",$N242=""),"",ABS($K242-$L242)*$N242)</f>
        <v/>
      </c>
      <c r="Q242" s="60" t="str">
        <f aca="false">IF(OR($O242="",$K242="",$N242=""),"",($O242-$K242)*$N242*IF($D242="Short",-1,1))</f>
        <v/>
      </c>
      <c r="R242" s="61" t="str">
        <f aca="false">IFERROR(IF($Q242="","",$Q242/$P242),"")</f>
        <v/>
      </c>
      <c r="S242" s="62" t="str">
        <f aca="false">IFERROR(IF(OR($M242="",$K242="",$L242=""),"",ABS($M242-$K242)/ABS($K242-$L242)),"")</f>
        <v/>
      </c>
      <c r="T242" s="63" t="str">
        <f aca="false">IFERROR(IF($P242="","",$P242/$I242),"")</f>
        <v/>
      </c>
      <c r="U242" s="54"/>
      <c r="V242" s="54"/>
      <c r="W242" s="64"/>
      <c r="X242" s="64"/>
      <c r="Y242" s="65" t="str">
        <f aca="false">IF($R242="","",SUM($R$4:$R242))</f>
        <v/>
      </c>
      <c r="Z242" s="65" t="str">
        <f aca="false">IF($Y242="","",MAX($Y$4:$Y242))</f>
        <v/>
      </c>
      <c r="AA242" s="65" t="str">
        <f aca="false">IF($Y242="","",$Z242-$Y242)</f>
        <v/>
      </c>
      <c r="AB242" s="66" t="str">
        <f aca="false">IF($R242="","",IF($R242&lt;0,N(AB241)+1,0))</f>
        <v/>
      </c>
      <c r="AC242" s="66" t="str">
        <f aca="false">IF($R242="","",IF($R242&gt;0,N(AC241)+1,0))</f>
        <v/>
      </c>
    </row>
    <row r="243" customFormat="false" ht="15" hidden="false" customHeight="false" outlineLevel="0" collapsed="false">
      <c r="A243" s="51" t="str">
        <f aca="false">IF($K243="","",COUNT($K$4:$K243))</f>
        <v/>
      </c>
      <c r="B243" s="52"/>
      <c r="C243" s="53"/>
      <c r="D243" s="54"/>
      <c r="E243" s="54"/>
      <c r="F243" s="54"/>
      <c r="G243" s="54"/>
      <c r="H243" s="54"/>
      <c r="I243" s="55"/>
      <c r="J243" s="56"/>
      <c r="K243" s="57"/>
      <c r="L243" s="57"/>
      <c r="M243" s="57"/>
      <c r="N243" s="58"/>
      <c r="O243" s="57"/>
      <c r="P243" s="59" t="str">
        <f aca="false">IF(OR($K243="",$L243="",$N243=""),"",ABS($K243-$L243)*$N243)</f>
        <v/>
      </c>
      <c r="Q243" s="60" t="str">
        <f aca="false">IF(OR($O243="",$K243="",$N243=""),"",($O243-$K243)*$N243*IF($D243="Short",-1,1))</f>
        <v/>
      </c>
      <c r="R243" s="61" t="str">
        <f aca="false">IFERROR(IF($Q243="","",$Q243/$P243),"")</f>
        <v/>
      </c>
      <c r="S243" s="62" t="str">
        <f aca="false">IFERROR(IF(OR($M243="",$K243="",$L243=""),"",ABS($M243-$K243)/ABS($K243-$L243)),"")</f>
        <v/>
      </c>
      <c r="T243" s="63" t="str">
        <f aca="false">IFERROR(IF($P243="","",$P243/$I243),"")</f>
        <v/>
      </c>
      <c r="U243" s="54"/>
      <c r="V243" s="54"/>
      <c r="W243" s="64"/>
      <c r="X243" s="64"/>
      <c r="Y243" s="65" t="str">
        <f aca="false">IF($R243="","",SUM($R$4:$R243))</f>
        <v/>
      </c>
      <c r="Z243" s="65" t="str">
        <f aca="false">IF($Y243="","",MAX($Y$4:$Y243))</f>
        <v/>
      </c>
      <c r="AA243" s="65" t="str">
        <f aca="false">IF($Y243="","",$Z243-$Y243)</f>
        <v/>
      </c>
      <c r="AB243" s="66" t="str">
        <f aca="false">IF($R243="","",IF($R243&lt;0,N(AB242)+1,0))</f>
        <v/>
      </c>
      <c r="AC243" s="66" t="str">
        <f aca="false">IF($R243="","",IF($R243&gt;0,N(AC242)+1,0))</f>
        <v/>
      </c>
    </row>
    <row r="244" customFormat="false" ht="15" hidden="false" customHeight="false" outlineLevel="0" collapsed="false">
      <c r="A244" s="51" t="str">
        <f aca="false">IF($K244="","",COUNT($K$4:$K244))</f>
        <v/>
      </c>
      <c r="B244" s="52"/>
      <c r="C244" s="53"/>
      <c r="D244" s="54"/>
      <c r="E244" s="54"/>
      <c r="F244" s="54"/>
      <c r="G244" s="54"/>
      <c r="H244" s="54"/>
      <c r="I244" s="55"/>
      <c r="J244" s="56"/>
      <c r="K244" s="57"/>
      <c r="L244" s="57"/>
      <c r="M244" s="57"/>
      <c r="N244" s="58"/>
      <c r="O244" s="57"/>
      <c r="P244" s="59" t="str">
        <f aca="false">IF(OR($K244="",$L244="",$N244=""),"",ABS($K244-$L244)*$N244)</f>
        <v/>
      </c>
      <c r="Q244" s="60" t="str">
        <f aca="false">IF(OR($O244="",$K244="",$N244=""),"",($O244-$K244)*$N244*IF($D244="Short",-1,1))</f>
        <v/>
      </c>
      <c r="R244" s="61" t="str">
        <f aca="false">IFERROR(IF($Q244="","",$Q244/$P244),"")</f>
        <v/>
      </c>
      <c r="S244" s="62" t="str">
        <f aca="false">IFERROR(IF(OR($M244="",$K244="",$L244=""),"",ABS($M244-$K244)/ABS($K244-$L244)),"")</f>
        <v/>
      </c>
      <c r="T244" s="63" t="str">
        <f aca="false">IFERROR(IF($P244="","",$P244/$I244),"")</f>
        <v/>
      </c>
      <c r="U244" s="54"/>
      <c r="V244" s="54"/>
      <c r="W244" s="64"/>
      <c r="X244" s="64"/>
      <c r="Y244" s="65" t="str">
        <f aca="false">IF($R244="","",SUM($R$4:$R244))</f>
        <v/>
      </c>
      <c r="Z244" s="65" t="str">
        <f aca="false">IF($Y244="","",MAX($Y$4:$Y244))</f>
        <v/>
      </c>
      <c r="AA244" s="65" t="str">
        <f aca="false">IF($Y244="","",$Z244-$Y244)</f>
        <v/>
      </c>
      <c r="AB244" s="66" t="str">
        <f aca="false">IF($R244="","",IF($R244&lt;0,N(AB243)+1,0))</f>
        <v/>
      </c>
      <c r="AC244" s="66" t="str">
        <f aca="false">IF($R244="","",IF($R244&gt;0,N(AC243)+1,0))</f>
        <v/>
      </c>
    </row>
    <row r="245" customFormat="false" ht="15" hidden="false" customHeight="false" outlineLevel="0" collapsed="false">
      <c r="A245" s="51" t="str">
        <f aca="false">IF($K245="","",COUNT($K$4:$K245))</f>
        <v/>
      </c>
      <c r="B245" s="52"/>
      <c r="C245" s="53"/>
      <c r="D245" s="54"/>
      <c r="E245" s="54"/>
      <c r="F245" s="54"/>
      <c r="G245" s="54"/>
      <c r="H245" s="54"/>
      <c r="I245" s="55"/>
      <c r="J245" s="56"/>
      <c r="K245" s="57"/>
      <c r="L245" s="57"/>
      <c r="M245" s="57"/>
      <c r="N245" s="58"/>
      <c r="O245" s="57"/>
      <c r="P245" s="59" t="str">
        <f aca="false">IF(OR($K245="",$L245="",$N245=""),"",ABS($K245-$L245)*$N245)</f>
        <v/>
      </c>
      <c r="Q245" s="60" t="str">
        <f aca="false">IF(OR($O245="",$K245="",$N245=""),"",($O245-$K245)*$N245*IF($D245="Short",-1,1))</f>
        <v/>
      </c>
      <c r="R245" s="61" t="str">
        <f aca="false">IFERROR(IF($Q245="","",$Q245/$P245),"")</f>
        <v/>
      </c>
      <c r="S245" s="62" t="str">
        <f aca="false">IFERROR(IF(OR($M245="",$K245="",$L245=""),"",ABS($M245-$K245)/ABS($K245-$L245)),"")</f>
        <v/>
      </c>
      <c r="T245" s="63" t="str">
        <f aca="false">IFERROR(IF($P245="","",$P245/$I245),"")</f>
        <v/>
      </c>
      <c r="U245" s="54"/>
      <c r="V245" s="54"/>
      <c r="W245" s="64"/>
      <c r="X245" s="64"/>
      <c r="Y245" s="65" t="str">
        <f aca="false">IF($R245="","",SUM($R$4:$R245))</f>
        <v/>
      </c>
      <c r="Z245" s="65" t="str">
        <f aca="false">IF($Y245="","",MAX($Y$4:$Y245))</f>
        <v/>
      </c>
      <c r="AA245" s="65" t="str">
        <f aca="false">IF($Y245="","",$Z245-$Y245)</f>
        <v/>
      </c>
      <c r="AB245" s="66" t="str">
        <f aca="false">IF($R245="","",IF($R245&lt;0,N(AB244)+1,0))</f>
        <v/>
      </c>
      <c r="AC245" s="66" t="str">
        <f aca="false">IF($R245="","",IF($R245&gt;0,N(AC244)+1,0))</f>
        <v/>
      </c>
    </row>
    <row r="246" customFormat="false" ht="15" hidden="false" customHeight="false" outlineLevel="0" collapsed="false">
      <c r="A246" s="51" t="str">
        <f aca="false">IF($K246="","",COUNT($K$4:$K246))</f>
        <v/>
      </c>
      <c r="B246" s="52"/>
      <c r="C246" s="53"/>
      <c r="D246" s="54"/>
      <c r="E246" s="54"/>
      <c r="F246" s="54"/>
      <c r="G246" s="54"/>
      <c r="H246" s="54"/>
      <c r="I246" s="55"/>
      <c r="J246" s="56"/>
      <c r="K246" s="57"/>
      <c r="L246" s="57"/>
      <c r="M246" s="57"/>
      <c r="N246" s="58"/>
      <c r="O246" s="57"/>
      <c r="P246" s="59" t="str">
        <f aca="false">IF(OR($K246="",$L246="",$N246=""),"",ABS($K246-$L246)*$N246)</f>
        <v/>
      </c>
      <c r="Q246" s="60" t="str">
        <f aca="false">IF(OR($O246="",$K246="",$N246=""),"",($O246-$K246)*$N246*IF($D246="Short",-1,1))</f>
        <v/>
      </c>
      <c r="R246" s="61" t="str">
        <f aca="false">IFERROR(IF($Q246="","",$Q246/$P246),"")</f>
        <v/>
      </c>
      <c r="S246" s="62" t="str">
        <f aca="false">IFERROR(IF(OR($M246="",$K246="",$L246=""),"",ABS($M246-$K246)/ABS($K246-$L246)),"")</f>
        <v/>
      </c>
      <c r="T246" s="63" t="str">
        <f aca="false">IFERROR(IF($P246="","",$P246/$I246),"")</f>
        <v/>
      </c>
      <c r="U246" s="54"/>
      <c r="V246" s="54"/>
      <c r="W246" s="64"/>
      <c r="X246" s="64"/>
      <c r="Y246" s="65" t="str">
        <f aca="false">IF($R246="","",SUM($R$4:$R246))</f>
        <v/>
      </c>
      <c r="Z246" s="65" t="str">
        <f aca="false">IF($Y246="","",MAX($Y$4:$Y246))</f>
        <v/>
      </c>
      <c r="AA246" s="65" t="str">
        <f aca="false">IF($Y246="","",$Z246-$Y246)</f>
        <v/>
      </c>
      <c r="AB246" s="66" t="str">
        <f aca="false">IF($R246="","",IF($R246&lt;0,N(AB245)+1,0))</f>
        <v/>
      </c>
      <c r="AC246" s="66" t="str">
        <f aca="false">IF($R246="","",IF($R246&gt;0,N(AC245)+1,0))</f>
        <v/>
      </c>
    </row>
    <row r="247" customFormat="false" ht="15" hidden="false" customHeight="false" outlineLevel="0" collapsed="false">
      <c r="A247" s="51" t="str">
        <f aca="false">IF($K247="","",COUNT($K$4:$K247))</f>
        <v/>
      </c>
      <c r="B247" s="52"/>
      <c r="C247" s="53"/>
      <c r="D247" s="54"/>
      <c r="E247" s="54"/>
      <c r="F247" s="54"/>
      <c r="G247" s="54"/>
      <c r="H247" s="54"/>
      <c r="I247" s="55"/>
      <c r="J247" s="56"/>
      <c r="K247" s="57"/>
      <c r="L247" s="57"/>
      <c r="M247" s="57"/>
      <c r="N247" s="58"/>
      <c r="O247" s="57"/>
      <c r="P247" s="59" t="str">
        <f aca="false">IF(OR($K247="",$L247="",$N247=""),"",ABS($K247-$L247)*$N247)</f>
        <v/>
      </c>
      <c r="Q247" s="60" t="str">
        <f aca="false">IF(OR($O247="",$K247="",$N247=""),"",($O247-$K247)*$N247*IF($D247="Short",-1,1))</f>
        <v/>
      </c>
      <c r="R247" s="61" t="str">
        <f aca="false">IFERROR(IF($Q247="","",$Q247/$P247),"")</f>
        <v/>
      </c>
      <c r="S247" s="62" t="str">
        <f aca="false">IFERROR(IF(OR($M247="",$K247="",$L247=""),"",ABS($M247-$K247)/ABS($K247-$L247)),"")</f>
        <v/>
      </c>
      <c r="T247" s="63" t="str">
        <f aca="false">IFERROR(IF($P247="","",$P247/$I247),"")</f>
        <v/>
      </c>
      <c r="U247" s="54"/>
      <c r="V247" s="54"/>
      <c r="W247" s="64"/>
      <c r="X247" s="64"/>
      <c r="Y247" s="65" t="str">
        <f aca="false">IF($R247="","",SUM($R$4:$R247))</f>
        <v/>
      </c>
      <c r="Z247" s="65" t="str">
        <f aca="false">IF($Y247="","",MAX($Y$4:$Y247))</f>
        <v/>
      </c>
      <c r="AA247" s="65" t="str">
        <f aca="false">IF($Y247="","",$Z247-$Y247)</f>
        <v/>
      </c>
      <c r="AB247" s="66" t="str">
        <f aca="false">IF($R247="","",IF($R247&lt;0,N(AB246)+1,0))</f>
        <v/>
      </c>
      <c r="AC247" s="66" t="str">
        <f aca="false">IF($R247="","",IF($R247&gt;0,N(AC246)+1,0))</f>
        <v/>
      </c>
    </row>
    <row r="248" customFormat="false" ht="15" hidden="false" customHeight="false" outlineLevel="0" collapsed="false">
      <c r="A248" s="51" t="str">
        <f aca="false">IF($K248="","",COUNT($K$4:$K248))</f>
        <v/>
      </c>
      <c r="B248" s="52"/>
      <c r="C248" s="53"/>
      <c r="D248" s="54"/>
      <c r="E248" s="54"/>
      <c r="F248" s="54"/>
      <c r="G248" s="54"/>
      <c r="H248" s="54"/>
      <c r="I248" s="55"/>
      <c r="J248" s="56"/>
      <c r="K248" s="57"/>
      <c r="L248" s="57"/>
      <c r="M248" s="57"/>
      <c r="N248" s="58"/>
      <c r="O248" s="57"/>
      <c r="P248" s="59" t="str">
        <f aca="false">IF(OR($K248="",$L248="",$N248=""),"",ABS($K248-$L248)*$N248)</f>
        <v/>
      </c>
      <c r="Q248" s="60" t="str">
        <f aca="false">IF(OR($O248="",$K248="",$N248=""),"",($O248-$K248)*$N248*IF($D248="Short",-1,1))</f>
        <v/>
      </c>
      <c r="R248" s="61" t="str">
        <f aca="false">IFERROR(IF($Q248="","",$Q248/$P248),"")</f>
        <v/>
      </c>
      <c r="S248" s="62" t="str">
        <f aca="false">IFERROR(IF(OR($M248="",$K248="",$L248=""),"",ABS($M248-$K248)/ABS($K248-$L248)),"")</f>
        <v/>
      </c>
      <c r="T248" s="63" t="str">
        <f aca="false">IFERROR(IF($P248="","",$P248/$I248),"")</f>
        <v/>
      </c>
      <c r="U248" s="54"/>
      <c r="V248" s="54"/>
      <c r="W248" s="64"/>
      <c r="X248" s="64"/>
      <c r="Y248" s="65" t="str">
        <f aca="false">IF($R248="","",SUM($R$4:$R248))</f>
        <v/>
      </c>
      <c r="Z248" s="65" t="str">
        <f aca="false">IF($Y248="","",MAX($Y$4:$Y248))</f>
        <v/>
      </c>
      <c r="AA248" s="65" t="str">
        <f aca="false">IF($Y248="","",$Z248-$Y248)</f>
        <v/>
      </c>
      <c r="AB248" s="66" t="str">
        <f aca="false">IF($R248="","",IF($R248&lt;0,N(AB247)+1,0))</f>
        <v/>
      </c>
      <c r="AC248" s="66" t="str">
        <f aca="false">IF($R248="","",IF($R248&gt;0,N(AC247)+1,0))</f>
        <v/>
      </c>
    </row>
    <row r="249" customFormat="false" ht="15" hidden="false" customHeight="false" outlineLevel="0" collapsed="false">
      <c r="A249" s="51" t="str">
        <f aca="false">IF($K249="","",COUNT($K$4:$K249))</f>
        <v/>
      </c>
      <c r="B249" s="52"/>
      <c r="C249" s="53"/>
      <c r="D249" s="54"/>
      <c r="E249" s="54"/>
      <c r="F249" s="54"/>
      <c r="G249" s="54"/>
      <c r="H249" s="54"/>
      <c r="I249" s="55"/>
      <c r="J249" s="56"/>
      <c r="K249" s="57"/>
      <c r="L249" s="57"/>
      <c r="M249" s="57"/>
      <c r="N249" s="58"/>
      <c r="O249" s="57"/>
      <c r="P249" s="59" t="str">
        <f aca="false">IF(OR($K249="",$L249="",$N249=""),"",ABS($K249-$L249)*$N249)</f>
        <v/>
      </c>
      <c r="Q249" s="60" t="str">
        <f aca="false">IF(OR($O249="",$K249="",$N249=""),"",($O249-$K249)*$N249*IF($D249="Short",-1,1))</f>
        <v/>
      </c>
      <c r="R249" s="61" t="str">
        <f aca="false">IFERROR(IF($Q249="","",$Q249/$P249),"")</f>
        <v/>
      </c>
      <c r="S249" s="62" t="str">
        <f aca="false">IFERROR(IF(OR($M249="",$K249="",$L249=""),"",ABS($M249-$K249)/ABS($K249-$L249)),"")</f>
        <v/>
      </c>
      <c r="T249" s="63" t="str">
        <f aca="false">IFERROR(IF($P249="","",$P249/$I249),"")</f>
        <v/>
      </c>
      <c r="U249" s="54"/>
      <c r="V249" s="54"/>
      <c r="W249" s="64"/>
      <c r="X249" s="64"/>
      <c r="Y249" s="65" t="str">
        <f aca="false">IF($R249="","",SUM($R$4:$R249))</f>
        <v/>
      </c>
      <c r="Z249" s="65" t="str">
        <f aca="false">IF($Y249="","",MAX($Y$4:$Y249))</f>
        <v/>
      </c>
      <c r="AA249" s="65" t="str">
        <f aca="false">IF($Y249="","",$Z249-$Y249)</f>
        <v/>
      </c>
      <c r="AB249" s="66" t="str">
        <f aca="false">IF($R249="","",IF($R249&lt;0,N(AB248)+1,0))</f>
        <v/>
      </c>
      <c r="AC249" s="66" t="str">
        <f aca="false">IF($R249="","",IF($R249&gt;0,N(AC248)+1,0))</f>
        <v/>
      </c>
    </row>
    <row r="250" customFormat="false" ht="15" hidden="false" customHeight="false" outlineLevel="0" collapsed="false">
      <c r="A250" s="51" t="str">
        <f aca="false">IF($K250="","",COUNT($K$4:$K250))</f>
        <v/>
      </c>
      <c r="B250" s="52"/>
      <c r="C250" s="53"/>
      <c r="D250" s="54"/>
      <c r="E250" s="54"/>
      <c r="F250" s="54"/>
      <c r="G250" s="54"/>
      <c r="H250" s="54"/>
      <c r="I250" s="55"/>
      <c r="J250" s="56"/>
      <c r="K250" s="57"/>
      <c r="L250" s="57"/>
      <c r="M250" s="57"/>
      <c r="N250" s="58"/>
      <c r="O250" s="57"/>
      <c r="P250" s="59" t="str">
        <f aca="false">IF(OR($K250="",$L250="",$N250=""),"",ABS($K250-$L250)*$N250)</f>
        <v/>
      </c>
      <c r="Q250" s="60" t="str">
        <f aca="false">IF(OR($O250="",$K250="",$N250=""),"",($O250-$K250)*$N250*IF($D250="Short",-1,1))</f>
        <v/>
      </c>
      <c r="R250" s="61" t="str">
        <f aca="false">IFERROR(IF($Q250="","",$Q250/$P250),"")</f>
        <v/>
      </c>
      <c r="S250" s="62" t="str">
        <f aca="false">IFERROR(IF(OR($M250="",$K250="",$L250=""),"",ABS($M250-$K250)/ABS($K250-$L250)),"")</f>
        <v/>
      </c>
      <c r="T250" s="63" t="str">
        <f aca="false">IFERROR(IF($P250="","",$P250/$I250),"")</f>
        <v/>
      </c>
      <c r="U250" s="54"/>
      <c r="V250" s="54"/>
      <c r="W250" s="64"/>
      <c r="X250" s="64"/>
      <c r="Y250" s="65" t="str">
        <f aca="false">IF($R250="","",SUM($R$4:$R250))</f>
        <v/>
      </c>
      <c r="Z250" s="65" t="str">
        <f aca="false">IF($Y250="","",MAX($Y$4:$Y250))</f>
        <v/>
      </c>
      <c r="AA250" s="65" t="str">
        <f aca="false">IF($Y250="","",$Z250-$Y250)</f>
        <v/>
      </c>
      <c r="AB250" s="66" t="str">
        <f aca="false">IF($R250="","",IF($R250&lt;0,N(AB249)+1,0))</f>
        <v/>
      </c>
      <c r="AC250" s="66" t="str">
        <f aca="false">IF($R250="","",IF($R250&gt;0,N(AC249)+1,0))</f>
        <v/>
      </c>
    </row>
    <row r="251" customFormat="false" ht="15" hidden="false" customHeight="false" outlineLevel="0" collapsed="false">
      <c r="A251" s="51" t="str">
        <f aca="false">IF($K251="","",COUNT($K$4:$K251))</f>
        <v/>
      </c>
      <c r="B251" s="52"/>
      <c r="C251" s="53"/>
      <c r="D251" s="54"/>
      <c r="E251" s="54"/>
      <c r="F251" s="54"/>
      <c r="G251" s="54"/>
      <c r="H251" s="54"/>
      <c r="I251" s="55"/>
      <c r="J251" s="56"/>
      <c r="K251" s="57"/>
      <c r="L251" s="57"/>
      <c r="M251" s="57"/>
      <c r="N251" s="58"/>
      <c r="O251" s="57"/>
      <c r="P251" s="59" t="str">
        <f aca="false">IF(OR($K251="",$L251="",$N251=""),"",ABS($K251-$L251)*$N251)</f>
        <v/>
      </c>
      <c r="Q251" s="60" t="str">
        <f aca="false">IF(OR($O251="",$K251="",$N251=""),"",($O251-$K251)*$N251*IF($D251="Short",-1,1))</f>
        <v/>
      </c>
      <c r="R251" s="61" t="str">
        <f aca="false">IFERROR(IF($Q251="","",$Q251/$P251),"")</f>
        <v/>
      </c>
      <c r="S251" s="62" t="str">
        <f aca="false">IFERROR(IF(OR($M251="",$K251="",$L251=""),"",ABS($M251-$K251)/ABS($K251-$L251)),"")</f>
        <v/>
      </c>
      <c r="T251" s="63" t="str">
        <f aca="false">IFERROR(IF($P251="","",$P251/$I251),"")</f>
        <v/>
      </c>
      <c r="U251" s="54"/>
      <c r="V251" s="54"/>
      <c r="W251" s="64"/>
      <c r="X251" s="64"/>
      <c r="Y251" s="65" t="str">
        <f aca="false">IF($R251="","",SUM($R$4:$R251))</f>
        <v/>
      </c>
      <c r="Z251" s="65" t="str">
        <f aca="false">IF($Y251="","",MAX($Y$4:$Y251))</f>
        <v/>
      </c>
      <c r="AA251" s="65" t="str">
        <f aca="false">IF($Y251="","",$Z251-$Y251)</f>
        <v/>
      </c>
      <c r="AB251" s="66" t="str">
        <f aca="false">IF($R251="","",IF($R251&lt;0,N(AB250)+1,0))</f>
        <v/>
      </c>
      <c r="AC251" s="66" t="str">
        <f aca="false">IF($R251="","",IF($R251&gt;0,N(AC250)+1,0))</f>
        <v/>
      </c>
    </row>
    <row r="252" customFormat="false" ht="15" hidden="false" customHeight="false" outlineLevel="0" collapsed="false">
      <c r="A252" s="51" t="str">
        <f aca="false">IF($K252="","",COUNT($K$4:$K252))</f>
        <v/>
      </c>
      <c r="B252" s="52"/>
      <c r="C252" s="53"/>
      <c r="D252" s="54"/>
      <c r="E252" s="54"/>
      <c r="F252" s="54"/>
      <c r="G252" s="54"/>
      <c r="H252" s="54"/>
      <c r="I252" s="55"/>
      <c r="J252" s="56"/>
      <c r="K252" s="57"/>
      <c r="L252" s="57"/>
      <c r="M252" s="57"/>
      <c r="N252" s="58"/>
      <c r="O252" s="57"/>
      <c r="P252" s="59" t="str">
        <f aca="false">IF(OR($K252="",$L252="",$N252=""),"",ABS($K252-$L252)*$N252)</f>
        <v/>
      </c>
      <c r="Q252" s="60" t="str">
        <f aca="false">IF(OR($O252="",$K252="",$N252=""),"",($O252-$K252)*$N252*IF($D252="Short",-1,1))</f>
        <v/>
      </c>
      <c r="R252" s="61" t="str">
        <f aca="false">IFERROR(IF($Q252="","",$Q252/$P252),"")</f>
        <v/>
      </c>
      <c r="S252" s="62" t="str">
        <f aca="false">IFERROR(IF(OR($M252="",$K252="",$L252=""),"",ABS($M252-$K252)/ABS($K252-$L252)),"")</f>
        <v/>
      </c>
      <c r="T252" s="63" t="str">
        <f aca="false">IFERROR(IF($P252="","",$P252/$I252),"")</f>
        <v/>
      </c>
      <c r="U252" s="54"/>
      <c r="V252" s="54"/>
      <c r="W252" s="64"/>
      <c r="X252" s="64"/>
      <c r="Y252" s="65" t="str">
        <f aca="false">IF($R252="","",SUM($R$4:$R252))</f>
        <v/>
      </c>
      <c r="Z252" s="65" t="str">
        <f aca="false">IF($Y252="","",MAX($Y$4:$Y252))</f>
        <v/>
      </c>
      <c r="AA252" s="65" t="str">
        <f aca="false">IF($Y252="","",$Z252-$Y252)</f>
        <v/>
      </c>
      <c r="AB252" s="66" t="str">
        <f aca="false">IF($R252="","",IF($R252&lt;0,N(AB251)+1,0))</f>
        <v/>
      </c>
      <c r="AC252" s="66" t="str">
        <f aca="false">IF($R252="","",IF($R252&gt;0,N(AC251)+1,0))</f>
        <v/>
      </c>
    </row>
    <row r="253" customFormat="false" ht="15" hidden="false" customHeight="false" outlineLevel="0" collapsed="false">
      <c r="A253" s="51" t="str">
        <f aca="false">IF($K253="","",COUNT($K$4:$K253))</f>
        <v/>
      </c>
      <c r="B253" s="52"/>
      <c r="C253" s="53"/>
      <c r="D253" s="54"/>
      <c r="E253" s="54"/>
      <c r="F253" s="54"/>
      <c r="G253" s="54"/>
      <c r="H253" s="54"/>
      <c r="I253" s="55"/>
      <c r="J253" s="56"/>
      <c r="K253" s="57"/>
      <c r="L253" s="57"/>
      <c r="M253" s="57"/>
      <c r="N253" s="58"/>
      <c r="O253" s="57"/>
      <c r="P253" s="59" t="str">
        <f aca="false">IF(OR($K253="",$L253="",$N253=""),"",ABS($K253-$L253)*$N253)</f>
        <v/>
      </c>
      <c r="Q253" s="60" t="str">
        <f aca="false">IF(OR($O253="",$K253="",$N253=""),"",($O253-$K253)*$N253*IF($D253="Short",-1,1))</f>
        <v/>
      </c>
      <c r="R253" s="61" t="str">
        <f aca="false">IFERROR(IF($Q253="","",$Q253/$P253),"")</f>
        <v/>
      </c>
      <c r="S253" s="62" t="str">
        <f aca="false">IFERROR(IF(OR($M253="",$K253="",$L253=""),"",ABS($M253-$K253)/ABS($K253-$L253)),"")</f>
        <v/>
      </c>
      <c r="T253" s="63" t="str">
        <f aca="false">IFERROR(IF($P253="","",$P253/$I253),"")</f>
        <v/>
      </c>
      <c r="U253" s="54"/>
      <c r="V253" s="54"/>
      <c r="W253" s="64"/>
      <c r="X253" s="64"/>
      <c r="Y253" s="65" t="str">
        <f aca="false">IF($R253="","",SUM($R$4:$R253))</f>
        <v/>
      </c>
      <c r="Z253" s="65" t="str">
        <f aca="false">IF($Y253="","",MAX($Y$4:$Y253))</f>
        <v/>
      </c>
      <c r="AA253" s="65" t="str">
        <f aca="false">IF($Y253="","",$Z253-$Y253)</f>
        <v/>
      </c>
      <c r="AB253" s="66" t="str">
        <f aca="false">IF($R253="","",IF($R253&lt;0,N(AB252)+1,0))</f>
        <v/>
      </c>
      <c r="AC253" s="66" t="str">
        <f aca="false">IF($R253="","",IF($R253&gt;0,N(AC252)+1,0))</f>
        <v/>
      </c>
    </row>
    <row r="254" customFormat="false" ht="15" hidden="false" customHeight="false" outlineLevel="0" collapsed="false">
      <c r="A254" s="51" t="str">
        <f aca="false">IF($K254="","",COUNT($K$4:$K254))</f>
        <v/>
      </c>
      <c r="B254" s="52"/>
      <c r="C254" s="53"/>
      <c r="D254" s="54"/>
      <c r="E254" s="54"/>
      <c r="F254" s="54"/>
      <c r="G254" s="54"/>
      <c r="H254" s="54"/>
      <c r="I254" s="55"/>
      <c r="J254" s="56"/>
      <c r="K254" s="57"/>
      <c r="L254" s="57"/>
      <c r="M254" s="57"/>
      <c r="N254" s="58"/>
      <c r="O254" s="57"/>
      <c r="P254" s="59" t="str">
        <f aca="false">IF(OR($K254="",$L254="",$N254=""),"",ABS($K254-$L254)*$N254)</f>
        <v/>
      </c>
      <c r="Q254" s="60" t="str">
        <f aca="false">IF(OR($O254="",$K254="",$N254=""),"",($O254-$K254)*$N254*IF($D254="Short",-1,1))</f>
        <v/>
      </c>
      <c r="R254" s="61" t="str">
        <f aca="false">IFERROR(IF($Q254="","",$Q254/$P254),"")</f>
        <v/>
      </c>
      <c r="S254" s="62" t="str">
        <f aca="false">IFERROR(IF(OR($M254="",$K254="",$L254=""),"",ABS($M254-$K254)/ABS($K254-$L254)),"")</f>
        <v/>
      </c>
      <c r="T254" s="63" t="str">
        <f aca="false">IFERROR(IF($P254="","",$P254/$I254),"")</f>
        <v/>
      </c>
      <c r="U254" s="54"/>
      <c r="V254" s="54"/>
      <c r="W254" s="64"/>
      <c r="X254" s="64"/>
      <c r="Y254" s="65" t="str">
        <f aca="false">IF($R254="","",SUM($R$4:$R254))</f>
        <v/>
      </c>
      <c r="Z254" s="65" t="str">
        <f aca="false">IF($Y254="","",MAX($Y$4:$Y254))</f>
        <v/>
      </c>
      <c r="AA254" s="65" t="str">
        <f aca="false">IF($Y254="","",$Z254-$Y254)</f>
        <v/>
      </c>
      <c r="AB254" s="66" t="str">
        <f aca="false">IF($R254="","",IF($R254&lt;0,N(AB253)+1,0))</f>
        <v/>
      </c>
      <c r="AC254" s="66" t="str">
        <f aca="false">IF($R254="","",IF($R254&gt;0,N(AC253)+1,0))</f>
        <v/>
      </c>
    </row>
    <row r="255" customFormat="false" ht="15" hidden="false" customHeight="false" outlineLevel="0" collapsed="false">
      <c r="A255" s="51" t="str">
        <f aca="false">IF($K255="","",COUNT($K$4:$K255))</f>
        <v/>
      </c>
      <c r="B255" s="52"/>
      <c r="C255" s="53"/>
      <c r="D255" s="54"/>
      <c r="E255" s="54"/>
      <c r="F255" s="54"/>
      <c r="G255" s="54"/>
      <c r="H255" s="54"/>
      <c r="I255" s="55"/>
      <c r="J255" s="56"/>
      <c r="K255" s="57"/>
      <c r="L255" s="57"/>
      <c r="M255" s="57"/>
      <c r="N255" s="58"/>
      <c r="O255" s="57"/>
      <c r="P255" s="59" t="str">
        <f aca="false">IF(OR($K255="",$L255="",$N255=""),"",ABS($K255-$L255)*$N255)</f>
        <v/>
      </c>
      <c r="Q255" s="60" t="str">
        <f aca="false">IF(OR($O255="",$K255="",$N255=""),"",($O255-$K255)*$N255*IF($D255="Short",-1,1))</f>
        <v/>
      </c>
      <c r="R255" s="61" t="str">
        <f aca="false">IFERROR(IF($Q255="","",$Q255/$P255),"")</f>
        <v/>
      </c>
      <c r="S255" s="62" t="str">
        <f aca="false">IFERROR(IF(OR($M255="",$K255="",$L255=""),"",ABS($M255-$K255)/ABS($K255-$L255)),"")</f>
        <v/>
      </c>
      <c r="T255" s="63" t="str">
        <f aca="false">IFERROR(IF($P255="","",$P255/$I255),"")</f>
        <v/>
      </c>
      <c r="U255" s="54"/>
      <c r="V255" s="54"/>
      <c r="W255" s="64"/>
      <c r="X255" s="64"/>
      <c r="Y255" s="65" t="str">
        <f aca="false">IF($R255="","",SUM($R$4:$R255))</f>
        <v/>
      </c>
      <c r="Z255" s="65" t="str">
        <f aca="false">IF($Y255="","",MAX($Y$4:$Y255))</f>
        <v/>
      </c>
      <c r="AA255" s="65" t="str">
        <f aca="false">IF($Y255="","",$Z255-$Y255)</f>
        <v/>
      </c>
      <c r="AB255" s="66" t="str">
        <f aca="false">IF($R255="","",IF($R255&lt;0,N(AB254)+1,0))</f>
        <v/>
      </c>
      <c r="AC255" s="66" t="str">
        <f aca="false">IF($R255="","",IF($R255&gt;0,N(AC254)+1,0))</f>
        <v/>
      </c>
    </row>
    <row r="256" customFormat="false" ht="15" hidden="false" customHeight="false" outlineLevel="0" collapsed="false">
      <c r="A256" s="51" t="str">
        <f aca="false">IF($K256="","",COUNT($K$4:$K256))</f>
        <v/>
      </c>
      <c r="B256" s="52"/>
      <c r="C256" s="53"/>
      <c r="D256" s="54"/>
      <c r="E256" s="54"/>
      <c r="F256" s="54"/>
      <c r="G256" s="54"/>
      <c r="H256" s="54"/>
      <c r="I256" s="55"/>
      <c r="J256" s="56"/>
      <c r="K256" s="57"/>
      <c r="L256" s="57"/>
      <c r="M256" s="57"/>
      <c r="N256" s="58"/>
      <c r="O256" s="57"/>
      <c r="P256" s="59" t="str">
        <f aca="false">IF(OR($K256="",$L256="",$N256=""),"",ABS($K256-$L256)*$N256)</f>
        <v/>
      </c>
      <c r="Q256" s="60" t="str">
        <f aca="false">IF(OR($O256="",$K256="",$N256=""),"",($O256-$K256)*$N256*IF($D256="Short",-1,1))</f>
        <v/>
      </c>
      <c r="R256" s="61" t="str">
        <f aca="false">IFERROR(IF($Q256="","",$Q256/$P256),"")</f>
        <v/>
      </c>
      <c r="S256" s="62" t="str">
        <f aca="false">IFERROR(IF(OR($M256="",$K256="",$L256=""),"",ABS($M256-$K256)/ABS($K256-$L256)),"")</f>
        <v/>
      </c>
      <c r="T256" s="63" t="str">
        <f aca="false">IFERROR(IF($P256="","",$P256/$I256),"")</f>
        <v/>
      </c>
      <c r="U256" s="54"/>
      <c r="V256" s="54"/>
      <c r="W256" s="64"/>
      <c r="X256" s="64"/>
      <c r="Y256" s="65" t="str">
        <f aca="false">IF($R256="","",SUM($R$4:$R256))</f>
        <v/>
      </c>
      <c r="Z256" s="65" t="str">
        <f aca="false">IF($Y256="","",MAX($Y$4:$Y256))</f>
        <v/>
      </c>
      <c r="AA256" s="65" t="str">
        <f aca="false">IF($Y256="","",$Z256-$Y256)</f>
        <v/>
      </c>
      <c r="AB256" s="66" t="str">
        <f aca="false">IF($R256="","",IF($R256&lt;0,N(AB255)+1,0))</f>
        <v/>
      </c>
      <c r="AC256" s="66" t="str">
        <f aca="false">IF($R256="","",IF($R256&gt;0,N(AC255)+1,0))</f>
        <v/>
      </c>
    </row>
    <row r="257" customFormat="false" ht="15" hidden="false" customHeight="false" outlineLevel="0" collapsed="false">
      <c r="A257" s="51" t="str">
        <f aca="false">IF($K257="","",COUNT($K$4:$K257))</f>
        <v/>
      </c>
      <c r="B257" s="52"/>
      <c r="C257" s="53"/>
      <c r="D257" s="54"/>
      <c r="E257" s="54"/>
      <c r="F257" s="54"/>
      <c r="G257" s="54"/>
      <c r="H257" s="54"/>
      <c r="I257" s="55"/>
      <c r="J257" s="56"/>
      <c r="K257" s="57"/>
      <c r="L257" s="57"/>
      <c r="M257" s="57"/>
      <c r="N257" s="58"/>
      <c r="O257" s="57"/>
      <c r="P257" s="59" t="str">
        <f aca="false">IF(OR($K257="",$L257="",$N257=""),"",ABS($K257-$L257)*$N257)</f>
        <v/>
      </c>
      <c r="Q257" s="60" t="str">
        <f aca="false">IF(OR($O257="",$K257="",$N257=""),"",($O257-$K257)*$N257*IF($D257="Short",-1,1))</f>
        <v/>
      </c>
      <c r="R257" s="61" t="str">
        <f aca="false">IFERROR(IF($Q257="","",$Q257/$P257),"")</f>
        <v/>
      </c>
      <c r="S257" s="62" t="str">
        <f aca="false">IFERROR(IF(OR($M257="",$K257="",$L257=""),"",ABS($M257-$K257)/ABS($K257-$L257)),"")</f>
        <v/>
      </c>
      <c r="T257" s="63" t="str">
        <f aca="false">IFERROR(IF($P257="","",$P257/$I257),"")</f>
        <v/>
      </c>
      <c r="U257" s="54"/>
      <c r="V257" s="54"/>
      <c r="W257" s="64"/>
      <c r="X257" s="64"/>
      <c r="Y257" s="65" t="str">
        <f aca="false">IF($R257="","",SUM($R$4:$R257))</f>
        <v/>
      </c>
      <c r="Z257" s="65" t="str">
        <f aca="false">IF($Y257="","",MAX($Y$4:$Y257))</f>
        <v/>
      </c>
      <c r="AA257" s="65" t="str">
        <f aca="false">IF($Y257="","",$Z257-$Y257)</f>
        <v/>
      </c>
      <c r="AB257" s="66" t="str">
        <f aca="false">IF($R257="","",IF($R257&lt;0,N(AB256)+1,0))</f>
        <v/>
      </c>
      <c r="AC257" s="66" t="str">
        <f aca="false">IF($R257="","",IF($R257&gt;0,N(AC256)+1,0))</f>
        <v/>
      </c>
    </row>
    <row r="258" customFormat="false" ht="15" hidden="false" customHeight="false" outlineLevel="0" collapsed="false">
      <c r="A258" s="51" t="str">
        <f aca="false">IF($K258="","",COUNT($K$4:$K258))</f>
        <v/>
      </c>
      <c r="B258" s="52"/>
      <c r="C258" s="53"/>
      <c r="D258" s="54"/>
      <c r="E258" s="54"/>
      <c r="F258" s="54"/>
      <c r="G258" s="54"/>
      <c r="H258" s="54"/>
      <c r="I258" s="55"/>
      <c r="J258" s="56"/>
      <c r="K258" s="57"/>
      <c r="L258" s="57"/>
      <c r="M258" s="57"/>
      <c r="N258" s="58"/>
      <c r="O258" s="57"/>
      <c r="P258" s="59" t="str">
        <f aca="false">IF(OR($K258="",$L258="",$N258=""),"",ABS($K258-$L258)*$N258)</f>
        <v/>
      </c>
      <c r="Q258" s="60" t="str">
        <f aca="false">IF(OR($O258="",$K258="",$N258=""),"",($O258-$K258)*$N258*IF($D258="Short",-1,1))</f>
        <v/>
      </c>
      <c r="R258" s="61" t="str">
        <f aca="false">IFERROR(IF($Q258="","",$Q258/$P258),"")</f>
        <v/>
      </c>
      <c r="S258" s="62" t="str">
        <f aca="false">IFERROR(IF(OR($M258="",$K258="",$L258=""),"",ABS($M258-$K258)/ABS($K258-$L258)),"")</f>
        <v/>
      </c>
      <c r="T258" s="63" t="str">
        <f aca="false">IFERROR(IF($P258="","",$P258/$I258),"")</f>
        <v/>
      </c>
      <c r="U258" s="54"/>
      <c r="V258" s="54"/>
      <c r="W258" s="64"/>
      <c r="X258" s="64"/>
      <c r="Y258" s="65" t="str">
        <f aca="false">IF($R258="","",SUM($R$4:$R258))</f>
        <v/>
      </c>
      <c r="Z258" s="65" t="str">
        <f aca="false">IF($Y258="","",MAX($Y$4:$Y258))</f>
        <v/>
      </c>
      <c r="AA258" s="65" t="str">
        <f aca="false">IF($Y258="","",$Z258-$Y258)</f>
        <v/>
      </c>
      <c r="AB258" s="66" t="str">
        <f aca="false">IF($R258="","",IF($R258&lt;0,N(AB257)+1,0))</f>
        <v/>
      </c>
      <c r="AC258" s="66" t="str">
        <f aca="false">IF($R258="","",IF($R258&gt;0,N(AC257)+1,0))</f>
        <v/>
      </c>
    </row>
    <row r="259" customFormat="false" ht="15" hidden="false" customHeight="false" outlineLevel="0" collapsed="false">
      <c r="A259" s="51" t="str">
        <f aca="false">IF($K259="","",COUNT($K$4:$K259))</f>
        <v/>
      </c>
      <c r="B259" s="52"/>
      <c r="C259" s="53"/>
      <c r="D259" s="54"/>
      <c r="E259" s="54"/>
      <c r="F259" s="54"/>
      <c r="G259" s="54"/>
      <c r="H259" s="54"/>
      <c r="I259" s="55"/>
      <c r="J259" s="56"/>
      <c r="K259" s="57"/>
      <c r="L259" s="57"/>
      <c r="M259" s="57"/>
      <c r="N259" s="58"/>
      <c r="O259" s="57"/>
      <c r="P259" s="59" t="str">
        <f aca="false">IF(OR($K259="",$L259="",$N259=""),"",ABS($K259-$L259)*$N259)</f>
        <v/>
      </c>
      <c r="Q259" s="60" t="str">
        <f aca="false">IF(OR($O259="",$K259="",$N259=""),"",($O259-$K259)*$N259*IF($D259="Short",-1,1))</f>
        <v/>
      </c>
      <c r="R259" s="61" t="str">
        <f aca="false">IFERROR(IF($Q259="","",$Q259/$P259),"")</f>
        <v/>
      </c>
      <c r="S259" s="62" t="str">
        <f aca="false">IFERROR(IF(OR($M259="",$K259="",$L259=""),"",ABS($M259-$K259)/ABS($K259-$L259)),"")</f>
        <v/>
      </c>
      <c r="T259" s="63" t="str">
        <f aca="false">IFERROR(IF($P259="","",$P259/$I259),"")</f>
        <v/>
      </c>
      <c r="U259" s="54"/>
      <c r="V259" s="54"/>
      <c r="W259" s="64"/>
      <c r="X259" s="64"/>
      <c r="Y259" s="65" t="str">
        <f aca="false">IF($R259="","",SUM($R$4:$R259))</f>
        <v/>
      </c>
      <c r="Z259" s="65" t="str">
        <f aca="false">IF($Y259="","",MAX($Y$4:$Y259))</f>
        <v/>
      </c>
      <c r="AA259" s="65" t="str">
        <f aca="false">IF($Y259="","",$Z259-$Y259)</f>
        <v/>
      </c>
      <c r="AB259" s="66" t="str">
        <f aca="false">IF($R259="","",IF($R259&lt;0,N(AB258)+1,0))</f>
        <v/>
      </c>
      <c r="AC259" s="66" t="str">
        <f aca="false">IF($R259="","",IF($R259&gt;0,N(AC258)+1,0))</f>
        <v/>
      </c>
    </row>
    <row r="260" customFormat="false" ht="15" hidden="false" customHeight="false" outlineLevel="0" collapsed="false">
      <c r="A260" s="51" t="str">
        <f aca="false">IF($K260="","",COUNT($K$4:$K260))</f>
        <v/>
      </c>
      <c r="B260" s="52"/>
      <c r="C260" s="53"/>
      <c r="D260" s="54"/>
      <c r="E260" s="54"/>
      <c r="F260" s="54"/>
      <c r="G260" s="54"/>
      <c r="H260" s="54"/>
      <c r="I260" s="55"/>
      <c r="J260" s="56"/>
      <c r="K260" s="57"/>
      <c r="L260" s="57"/>
      <c r="M260" s="57"/>
      <c r="N260" s="58"/>
      <c r="O260" s="57"/>
      <c r="P260" s="59" t="str">
        <f aca="false">IF(OR($K260="",$L260="",$N260=""),"",ABS($K260-$L260)*$N260)</f>
        <v/>
      </c>
      <c r="Q260" s="60" t="str">
        <f aca="false">IF(OR($O260="",$K260="",$N260=""),"",($O260-$K260)*$N260*IF($D260="Short",-1,1))</f>
        <v/>
      </c>
      <c r="R260" s="61" t="str">
        <f aca="false">IFERROR(IF($Q260="","",$Q260/$P260),"")</f>
        <v/>
      </c>
      <c r="S260" s="62" t="str">
        <f aca="false">IFERROR(IF(OR($M260="",$K260="",$L260=""),"",ABS($M260-$K260)/ABS($K260-$L260)),"")</f>
        <v/>
      </c>
      <c r="T260" s="63" t="str">
        <f aca="false">IFERROR(IF($P260="","",$P260/$I260),"")</f>
        <v/>
      </c>
      <c r="U260" s="54"/>
      <c r="V260" s="54"/>
      <c r="W260" s="64"/>
      <c r="X260" s="64"/>
      <c r="Y260" s="65" t="str">
        <f aca="false">IF($R260="","",SUM($R$4:$R260))</f>
        <v/>
      </c>
      <c r="Z260" s="65" t="str">
        <f aca="false">IF($Y260="","",MAX($Y$4:$Y260))</f>
        <v/>
      </c>
      <c r="AA260" s="65" t="str">
        <f aca="false">IF($Y260="","",$Z260-$Y260)</f>
        <v/>
      </c>
      <c r="AB260" s="66" t="str">
        <f aca="false">IF($R260="","",IF($R260&lt;0,N(AB259)+1,0))</f>
        <v/>
      </c>
      <c r="AC260" s="66" t="str">
        <f aca="false">IF($R260="","",IF($R260&gt;0,N(AC259)+1,0))</f>
        <v/>
      </c>
    </row>
    <row r="261" customFormat="false" ht="15" hidden="false" customHeight="false" outlineLevel="0" collapsed="false">
      <c r="A261" s="51" t="str">
        <f aca="false">IF($K261="","",COUNT($K$4:$K261))</f>
        <v/>
      </c>
      <c r="B261" s="52"/>
      <c r="C261" s="53"/>
      <c r="D261" s="54"/>
      <c r="E261" s="54"/>
      <c r="F261" s="54"/>
      <c r="G261" s="54"/>
      <c r="H261" s="54"/>
      <c r="I261" s="55"/>
      <c r="J261" s="56"/>
      <c r="K261" s="57"/>
      <c r="L261" s="57"/>
      <c r="M261" s="57"/>
      <c r="N261" s="58"/>
      <c r="O261" s="57"/>
      <c r="P261" s="59" t="str">
        <f aca="false">IF(OR($K261="",$L261="",$N261=""),"",ABS($K261-$L261)*$N261)</f>
        <v/>
      </c>
      <c r="Q261" s="60" t="str">
        <f aca="false">IF(OR($O261="",$K261="",$N261=""),"",($O261-$K261)*$N261*IF($D261="Short",-1,1))</f>
        <v/>
      </c>
      <c r="R261" s="61" t="str">
        <f aca="false">IFERROR(IF($Q261="","",$Q261/$P261),"")</f>
        <v/>
      </c>
      <c r="S261" s="62" t="str">
        <f aca="false">IFERROR(IF(OR($M261="",$K261="",$L261=""),"",ABS($M261-$K261)/ABS($K261-$L261)),"")</f>
        <v/>
      </c>
      <c r="T261" s="63" t="str">
        <f aca="false">IFERROR(IF($P261="","",$P261/$I261),"")</f>
        <v/>
      </c>
      <c r="U261" s="54"/>
      <c r="V261" s="54"/>
      <c r="W261" s="64"/>
      <c r="X261" s="64"/>
      <c r="Y261" s="65" t="str">
        <f aca="false">IF($R261="","",SUM($R$4:$R261))</f>
        <v/>
      </c>
      <c r="Z261" s="65" t="str">
        <f aca="false">IF($Y261="","",MAX($Y$4:$Y261))</f>
        <v/>
      </c>
      <c r="AA261" s="65" t="str">
        <f aca="false">IF($Y261="","",$Z261-$Y261)</f>
        <v/>
      </c>
      <c r="AB261" s="66" t="str">
        <f aca="false">IF($R261="","",IF($R261&lt;0,N(AB260)+1,0))</f>
        <v/>
      </c>
      <c r="AC261" s="66" t="str">
        <f aca="false">IF($R261="","",IF($R261&gt;0,N(AC260)+1,0))</f>
        <v/>
      </c>
    </row>
    <row r="262" customFormat="false" ht="15" hidden="false" customHeight="false" outlineLevel="0" collapsed="false">
      <c r="A262" s="51" t="str">
        <f aca="false">IF($K262="","",COUNT($K$4:$K262))</f>
        <v/>
      </c>
      <c r="B262" s="52"/>
      <c r="C262" s="53"/>
      <c r="D262" s="54"/>
      <c r="E262" s="54"/>
      <c r="F262" s="54"/>
      <c r="G262" s="54"/>
      <c r="H262" s="54"/>
      <c r="I262" s="55"/>
      <c r="J262" s="56"/>
      <c r="K262" s="57"/>
      <c r="L262" s="57"/>
      <c r="M262" s="57"/>
      <c r="N262" s="58"/>
      <c r="O262" s="57"/>
      <c r="P262" s="59" t="str">
        <f aca="false">IF(OR($K262="",$L262="",$N262=""),"",ABS($K262-$L262)*$N262)</f>
        <v/>
      </c>
      <c r="Q262" s="60" t="str">
        <f aca="false">IF(OR($O262="",$K262="",$N262=""),"",($O262-$K262)*$N262*IF($D262="Short",-1,1))</f>
        <v/>
      </c>
      <c r="R262" s="61" t="str">
        <f aca="false">IFERROR(IF($Q262="","",$Q262/$P262),"")</f>
        <v/>
      </c>
      <c r="S262" s="62" t="str">
        <f aca="false">IFERROR(IF(OR($M262="",$K262="",$L262=""),"",ABS($M262-$K262)/ABS($K262-$L262)),"")</f>
        <v/>
      </c>
      <c r="T262" s="63" t="str">
        <f aca="false">IFERROR(IF($P262="","",$P262/$I262),"")</f>
        <v/>
      </c>
      <c r="U262" s="54"/>
      <c r="V262" s="54"/>
      <c r="W262" s="64"/>
      <c r="X262" s="64"/>
      <c r="Y262" s="65" t="str">
        <f aca="false">IF($R262="","",SUM($R$4:$R262))</f>
        <v/>
      </c>
      <c r="Z262" s="65" t="str">
        <f aca="false">IF($Y262="","",MAX($Y$4:$Y262))</f>
        <v/>
      </c>
      <c r="AA262" s="65" t="str">
        <f aca="false">IF($Y262="","",$Z262-$Y262)</f>
        <v/>
      </c>
      <c r="AB262" s="66" t="str">
        <f aca="false">IF($R262="","",IF($R262&lt;0,N(AB261)+1,0))</f>
        <v/>
      </c>
      <c r="AC262" s="66" t="str">
        <f aca="false">IF($R262="","",IF($R262&gt;0,N(AC261)+1,0))</f>
        <v/>
      </c>
    </row>
    <row r="263" customFormat="false" ht="15" hidden="false" customHeight="false" outlineLevel="0" collapsed="false">
      <c r="A263" s="51" t="str">
        <f aca="false">IF($K263="","",COUNT($K$4:$K263))</f>
        <v/>
      </c>
      <c r="B263" s="52"/>
      <c r="C263" s="53"/>
      <c r="D263" s="54"/>
      <c r="E263" s="54"/>
      <c r="F263" s="54"/>
      <c r="G263" s="54"/>
      <c r="H263" s="54"/>
      <c r="I263" s="55"/>
      <c r="J263" s="56"/>
      <c r="K263" s="57"/>
      <c r="L263" s="57"/>
      <c r="M263" s="57"/>
      <c r="N263" s="58"/>
      <c r="O263" s="57"/>
      <c r="P263" s="59" t="str">
        <f aca="false">IF(OR($K263="",$L263="",$N263=""),"",ABS($K263-$L263)*$N263)</f>
        <v/>
      </c>
      <c r="Q263" s="60" t="str">
        <f aca="false">IF(OR($O263="",$K263="",$N263=""),"",($O263-$K263)*$N263*IF($D263="Short",-1,1))</f>
        <v/>
      </c>
      <c r="R263" s="61" t="str">
        <f aca="false">IFERROR(IF($Q263="","",$Q263/$P263),"")</f>
        <v/>
      </c>
      <c r="S263" s="62" t="str">
        <f aca="false">IFERROR(IF(OR($M263="",$K263="",$L263=""),"",ABS($M263-$K263)/ABS($K263-$L263)),"")</f>
        <v/>
      </c>
      <c r="T263" s="63" t="str">
        <f aca="false">IFERROR(IF($P263="","",$P263/$I263),"")</f>
        <v/>
      </c>
      <c r="U263" s="54"/>
      <c r="V263" s="54"/>
      <c r="W263" s="64"/>
      <c r="X263" s="64"/>
      <c r="Y263" s="65" t="str">
        <f aca="false">IF($R263="","",SUM($R$4:$R263))</f>
        <v/>
      </c>
      <c r="Z263" s="65" t="str">
        <f aca="false">IF($Y263="","",MAX($Y$4:$Y263))</f>
        <v/>
      </c>
      <c r="AA263" s="65" t="str">
        <f aca="false">IF($Y263="","",$Z263-$Y263)</f>
        <v/>
      </c>
      <c r="AB263" s="66" t="str">
        <f aca="false">IF($R263="","",IF($R263&lt;0,N(AB262)+1,0))</f>
        <v/>
      </c>
      <c r="AC263" s="66" t="str">
        <f aca="false">IF($R263="","",IF($R263&gt;0,N(AC262)+1,0))</f>
        <v/>
      </c>
    </row>
    <row r="264" customFormat="false" ht="15" hidden="false" customHeight="false" outlineLevel="0" collapsed="false">
      <c r="A264" s="51" t="str">
        <f aca="false">IF($K264="","",COUNT($K$4:$K264))</f>
        <v/>
      </c>
      <c r="B264" s="52"/>
      <c r="C264" s="53"/>
      <c r="D264" s="54"/>
      <c r="E264" s="54"/>
      <c r="F264" s="54"/>
      <c r="G264" s="54"/>
      <c r="H264" s="54"/>
      <c r="I264" s="55"/>
      <c r="J264" s="56"/>
      <c r="K264" s="57"/>
      <c r="L264" s="57"/>
      <c r="M264" s="57"/>
      <c r="N264" s="58"/>
      <c r="O264" s="57"/>
      <c r="P264" s="59" t="str">
        <f aca="false">IF(OR($K264="",$L264="",$N264=""),"",ABS($K264-$L264)*$N264)</f>
        <v/>
      </c>
      <c r="Q264" s="60" t="str">
        <f aca="false">IF(OR($O264="",$K264="",$N264=""),"",($O264-$K264)*$N264*IF($D264="Short",-1,1))</f>
        <v/>
      </c>
      <c r="R264" s="61" t="str">
        <f aca="false">IFERROR(IF($Q264="","",$Q264/$P264),"")</f>
        <v/>
      </c>
      <c r="S264" s="62" t="str">
        <f aca="false">IFERROR(IF(OR($M264="",$K264="",$L264=""),"",ABS($M264-$K264)/ABS($K264-$L264)),"")</f>
        <v/>
      </c>
      <c r="T264" s="63" t="str">
        <f aca="false">IFERROR(IF($P264="","",$P264/$I264),"")</f>
        <v/>
      </c>
      <c r="U264" s="54"/>
      <c r="V264" s="54"/>
      <c r="W264" s="64"/>
      <c r="X264" s="64"/>
      <c r="Y264" s="65" t="str">
        <f aca="false">IF($R264="","",SUM($R$4:$R264))</f>
        <v/>
      </c>
      <c r="Z264" s="65" t="str">
        <f aca="false">IF($Y264="","",MAX($Y$4:$Y264))</f>
        <v/>
      </c>
      <c r="AA264" s="65" t="str">
        <f aca="false">IF($Y264="","",$Z264-$Y264)</f>
        <v/>
      </c>
      <c r="AB264" s="66" t="str">
        <f aca="false">IF($R264="","",IF($R264&lt;0,N(AB263)+1,0))</f>
        <v/>
      </c>
      <c r="AC264" s="66" t="str">
        <f aca="false">IF($R264="","",IF($R264&gt;0,N(AC263)+1,0))</f>
        <v/>
      </c>
    </row>
    <row r="265" customFormat="false" ht="15" hidden="false" customHeight="false" outlineLevel="0" collapsed="false">
      <c r="A265" s="51" t="str">
        <f aca="false">IF($K265="","",COUNT($K$4:$K265))</f>
        <v/>
      </c>
      <c r="B265" s="52"/>
      <c r="C265" s="53"/>
      <c r="D265" s="54"/>
      <c r="E265" s="54"/>
      <c r="F265" s="54"/>
      <c r="G265" s="54"/>
      <c r="H265" s="54"/>
      <c r="I265" s="55"/>
      <c r="J265" s="56"/>
      <c r="K265" s="57"/>
      <c r="L265" s="57"/>
      <c r="M265" s="57"/>
      <c r="N265" s="58"/>
      <c r="O265" s="57"/>
      <c r="P265" s="59" t="str">
        <f aca="false">IF(OR($K265="",$L265="",$N265=""),"",ABS($K265-$L265)*$N265)</f>
        <v/>
      </c>
      <c r="Q265" s="60" t="str">
        <f aca="false">IF(OR($O265="",$K265="",$N265=""),"",($O265-$K265)*$N265*IF($D265="Short",-1,1))</f>
        <v/>
      </c>
      <c r="R265" s="61" t="str">
        <f aca="false">IFERROR(IF($Q265="","",$Q265/$P265),"")</f>
        <v/>
      </c>
      <c r="S265" s="62" t="str">
        <f aca="false">IFERROR(IF(OR($M265="",$K265="",$L265=""),"",ABS($M265-$K265)/ABS($K265-$L265)),"")</f>
        <v/>
      </c>
      <c r="T265" s="63" t="str">
        <f aca="false">IFERROR(IF($P265="","",$P265/$I265),"")</f>
        <v/>
      </c>
      <c r="U265" s="54"/>
      <c r="V265" s="54"/>
      <c r="W265" s="64"/>
      <c r="X265" s="64"/>
      <c r="Y265" s="65" t="str">
        <f aca="false">IF($R265="","",SUM($R$4:$R265))</f>
        <v/>
      </c>
      <c r="Z265" s="65" t="str">
        <f aca="false">IF($Y265="","",MAX($Y$4:$Y265))</f>
        <v/>
      </c>
      <c r="AA265" s="65" t="str">
        <f aca="false">IF($Y265="","",$Z265-$Y265)</f>
        <v/>
      </c>
      <c r="AB265" s="66" t="str">
        <f aca="false">IF($R265="","",IF($R265&lt;0,N(AB264)+1,0))</f>
        <v/>
      </c>
      <c r="AC265" s="66" t="str">
        <f aca="false">IF($R265="","",IF($R265&gt;0,N(AC264)+1,0))</f>
        <v/>
      </c>
    </row>
    <row r="266" customFormat="false" ht="15" hidden="false" customHeight="false" outlineLevel="0" collapsed="false">
      <c r="A266" s="51" t="str">
        <f aca="false">IF($K266="","",COUNT($K$4:$K266))</f>
        <v/>
      </c>
      <c r="B266" s="52"/>
      <c r="C266" s="53"/>
      <c r="D266" s="54"/>
      <c r="E266" s="54"/>
      <c r="F266" s="54"/>
      <c r="G266" s="54"/>
      <c r="H266" s="54"/>
      <c r="I266" s="55"/>
      <c r="J266" s="56"/>
      <c r="K266" s="57"/>
      <c r="L266" s="57"/>
      <c r="M266" s="57"/>
      <c r="N266" s="58"/>
      <c r="O266" s="57"/>
      <c r="P266" s="59" t="str">
        <f aca="false">IF(OR($K266="",$L266="",$N266=""),"",ABS($K266-$L266)*$N266)</f>
        <v/>
      </c>
      <c r="Q266" s="60" t="str">
        <f aca="false">IF(OR($O266="",$K266="",$N266=""),"",($O266-$K266)*$N266*IF($D266="Short",-1,1))</f>
        <v/>
      </c>
      <c r="R266" s="61" t="str">
        <f aca="false">IFERROR(IF($Q266="","",$Q266/$P266),"")</f>
        <v/>
      </c>
      <c r="S266" s="62" t="str">
        <f aca="false">IFERROR(IF(OR($M266="",$K266="",$L266=""),"",ABS($M266-$K266)/ABS($K266-$L266)),"")</f>
        <v/>
      </c>
      <c r="T266" s="63" t="str">
        <f aca="false">IFERROR(IF($P266="","",$P266/$I266),"")</f>
        <v/>
      </c>
      <c r="U266" s="54"/>
      <c r="V266" s="54"/>
      <c r="W266" s="64"/>
      <c r="X266" s="64"/>
      <c r="Y266" s="65" t="str">
        <f aca="false">IF($R266="","",SUM($R$4:$R266))</f>
        <v/>
      </c>
      <c r="Z266" s="65" t="str">
        <f aca="false">IF($Y266="","",MAX($Y$4:$Y266))</f>
        <v/>
      </c>
      <c r="AA266" s="65" t="str">
        <f aca="false">IF($Y266="","",$Z266-$Y266)</f>
        <v/>
      </c>
      <c r="AB266" s="66" t="str">
        <f aca="false">IF($R266="","",IF($R266&lt;0,N(AB265)+1,0))</f>
        <v/>
      </c>
      <c r="AC266" s="66" t="str">
        <f aca="false">IF($R266="","",IF($R266&gt;0,N(AC265)+1,0))</f>
        <v/>
      </c>
    </row>
    <row r="267" customFormat="false" ht="15" hidden="false" customHeight="false" outlineLevel="0" collapsed="false">
      <c r="A267" s="51" t="str">
        <f aca="false">IF($K267="","",COUNT($K$4:$K267))</f>
        <v/>
      </c>
      <c r="B267" s="52"/>
      <c r="C267" s="53"/>
      <c r="D267" s="54"/>
      <c r="E267" s="54"/>
      <c r="F267" s="54"/>
      <c r="G267" s="54"/>
      <c r="H267" s="54"/>
      <c r="I267" s="55"/>
      <c r="J267" s="56"/>
      <c r="K267" s="57"/>
      <c r="L267" s="57"/>
      <c r="M267" s="57"/>
      <c r="N267" s="58"/>
      <c r="O267" s="57"/>
      <c r="P267" s="59" t="str">
        <f aca="false">IF(OR($K267="",$L267="",$N267=""),"",ABS($K267-$L267)*$N267)</f>
        <v/>
      </c>
      <c r="Q267" s="60" t="str">
        <f aca="false">IF(OR($O267="",$K267="",$N267=""),"",($O267-$K267)*$N267*IF($D267="Short",-1,1))</f>
        <v/>
      </c>
      <c r="R267" s="61" t="str">
        <f aca="false">IFERROR(IF($Q267="","",$Q267/$P267),"")</f>
        <v/>
      </c>
      <c r="S267" s="62" t="str">
        <f aca="false">IFERROR(IF(OR($M267="",$K267="",$L267=""),"",ABS($M267-$K267)/ABS($K267-$L267)),"")</f>
        <v/>
      </c>
      <c r="T267" s="63" t="str">
        <f aca="false">IFERROR(IF($P267="","",$P267/$I267),"")</f>
        <v/>
      </c>
      <c r="U267" s="54"/>
      <c r="V267" s="54"/>
      <c r="W267" s="64"/>
      <c r="X267" s="64"/>
      <c r="Y267" s="65" t="str">
        <f aca="false">IF($R267="","",SUM($R$4:$R267))</f>
        <v/>
      </c>
      <c r="Z267" s="65" t="str">
        <f aca="false">IF($Y267="","",MAX($Y$4:$Y267))</f>
        <v/>
      </c>
      <c r="AA267" s="65" t="str">
        <f aca="false">IF($Y267="","",$Z267-$Y267)</f>
        <v/>
      </c>
      <c r="AB267" s="66" t="str">
        <f aca="false">IF($R267="","",IF($R267&lt;0,N(AB266)+1,0))</f>
        <v/>
      </c>
      <c r="AC267" s="66" t="str">
        <f aca="false">IF($R267="","",IF($R267&gt;0,N(AC266)+1,0))</f>
        <v/>
      </c>
    </row>
    <row r="268" customFormat="false" ht="15" hidden="false" customHeight="false" outlineLevel="0" collapsed="false">
      <c r="A268" s="51" t="str">
        <f aca="false">IF($K268="","",COUNT($K$4:$K268))</f>
        <v/>
      </c>
      <c r="B268" s="52"/>
      <c r="C268" s="53"/>
      <c r="D268" s="54"/>
      <c r="E268" s="54"/>
      <c r="F268" s="54"/>
      <c r="G268" s="54"/>
      <c r="H268" s="54"/>
      <c r="I268" s="55"/>
      <c r="J268" s="56"/>
      <c r="K268" s="57"/>
      <c r="L268" s="57"/>
      <c r="M268" s="57"/>
      <c r="N268" s="58"/>
      <c r="O268" s="57"/>
      <c r="P268" s="59" t="str">
        <f aca="false">IF(OR($K268="",$L268="",$N268=""),"",ABS($K268-$L268)*$N268)</f>
        <v/>
      </c>
      <c r="Q268" s="60" t="str">
        <f aca="false">IF(OR($O268="",$K268="",$N268=""),"",($O268-$K268)*$N268*IF($D268="Short",-1,1))</f>
        <v/>
      </c>
      <c r="R268" s="61" t="str">
        <f aca="false">IFERROR(IF($Q268="","",$Q268/$P268),"")</f>
        <v/>
      </c>
      <c r="S268" s="62" t="str">
        <f aca="false">IFERROR(IF(OR($M268="",$K268="",$L268=""),"",ABS($M268-$K268)/ABS($K268-$L268)),"")</f>
        <v/>
      </c>
      <c r="T268" s="63" t="str">
        <f aca="false">IFERROR(IF($P268="","",$P268/$I268),"")</f>
        <v/>
      </c>
      <c r="U268" s="54"/>
      <c r="V268" s="54"/>
      <c r="W268" s="64"/>
      <c r="X268" s="64"/>
      <c r="Y268" s="65" t="str">
        <f aca="false">IF($R268="","",SUM($R$4:$R268))</f>
        <v/>
      </c>
      <c r="Z268" s="65" t="str">
        <f aca="false">IF($Y268="","",MAX($Y$4:$Y268))</f>
        <v/>
      </c>
      <c r="AA268" s="65" t="str">
        <f aca="false">IF($Y268="","",$Z268-$Y268)</f>
        <v/>
      </c>
      <c r="AB268" s="66" t="str">
        <f aca="false">IF($R268="","",IF($R268&lt;0,N(AB267)+1,0))</f>
        <v/>
      </c>
      <c r="AC268" s="66" t="str">
        <f aca="false">IF($R268="","",IF($R268&gt;0,N(AC267)+1,0))</f>
        <v/>
      </c>
    </row>
    <row r="269" customFormat="false" ht="15" hidden="false" customHeight="false" outlineLevel="0" collapsed="false">
      <c r="A269" s="51" t="str">
        <f aca="false">IF($K269="","",COUNT($K$4:$K269))</f>
        <v/>
      </c>
      <c r="B269" s="52"/>
      <c r="C269" s="53"/>
      <c r="D269" s="54"/>
      <c r="E269" s="54"/>
      <c r="F269" s="54"/>
      <c r="G269" s="54"/>
      <c r="H269" s="54"/>
      <c r="I269" s="55"/>
      <c r="J269" s="56"/>
      <c r="K269" s="57"/>
      <c r="L269" s="57"/>
      <c r="M269" s="57"/>
      <c r="N269" s="58"/>
      <c r="O269" s="57"/>
      <c r="P269" s="59" t="str">
        <f aca="false">IF(OR($K269="",$L269="",$N269=""),"",ABS($K269-$L269)*$N269)</f>
        <v/>
      </c>
      <c r="Q269" s="60" t="str">
        <f aca="false">IF(OR($O269="",$K269="",$N269=""),"",($O269-$K269)*$N269*IF($D269="Short",-1,1))</f>
        <v/>
      </c>
      <c r="R269" s="61" t="str">
        <f aca="false">IFERROR(IF($Q269="","",$Q269/$P269),"")</f>
        <v/>
      </c>
      <c r="S269" s="62" t="str">
        <f aca="false">IFERROR(IF(OR($M269="",$K269="",$L269=""),"",ABS($M269-$K269)/ABS($K269-$L269)),"")</f>
        <v/>
      </c>
      <c r="T269" s="63" t="str">
        <f aca="false">IFERROR(IF($P269="","",$P269/$I269),"")</f>
        <v/>
      </c>
      <c r="U269" s="54"/>
      <c r="V269" s="54"/>
      <c r="W269" s="64"/>
      <c r="X269" s="64"/>
      <c r="Y269" s="65" t="str">
        <f aca="false">IF($R269="","",SUM($R$4:$R269))</f>
        <v/>
      </c>
      <c r="Z269" s="65" t="str">
        <f aca="false">IF($Y269="","",MAX($Y$4:$Y269))</f>
        <v/>
      </c>
      <c r="AA269" s="65" t="str">
        <f aca="false">IF($Y269="","",$Z269-$Y269)</f>
        <v/>
      </c>
      <c r="AB269" s="66" t="str">
        <f aca="false">IF($R269="","",IF($R269&lt;0,N(AB268)+1,0))</f>
        <v/>
      </c>
      <c r="AC269" s="66" t="str">
        <f aca="false">IF($R269="","",IF($R269&gt;0,N(AC268)+1,0))</f>
        <v/>
      </c>
    </row>
    <row r="270" customFormat="false" ht="15" hidden="false" customHeight="false" outlineLevel="0" collapsed="false">
      <c r="A270" s="51" t="str">
        <f aca="false">IF($K270="","",COUNT($K$4:$K270))</f>
        <v/>
      </c>
      <c r="B270" s="52"/>
      <c r="C270" s="53"/>
      <c r="D270" s="54"/>
      <c r="E270" s="54"/>
      <c r="F270" s="54"/>
      <c r="G270" s="54"/>
      <c r="H270" s="54"/>
      <c r="I270" s="55"/>
      <c r="J270" s="56"/>
      <c r="K270" s="57"/>
      <c r="L270" s="57"/>
      <c r="M270" s="57"/>
      <c r="N270" s="58"/>
      <c r="O270" s="57"/>
      <c r="P270" s="59" t="str">
        <f aca="false">IF(OR($K270="",$L270="",$N270=""),"",ABS($K270-$L270)*$N270)</f>
        <v/>
      </c>
      <c r="Q270" s="60" t="str">
        <f aca="false">IF(OR($O270="",$K270="",$N270=""),"",($O270-$K270)*$N270*IF($D270="Short",-1,1))</f>
        <v/>
      </c>
      <c r="R270" s="61" t="str">
        <f aca="false">IFERROR(IF($Q270="","",$Q270/$P270),"")</f>
        <v/>
      </c>
      <c r="S270" s="62" t="str">
        <f aca="false">IFERROR(IF(OR($M270="",$K270="",$L270=""),"",ABS($M270-$K270)/ABS($K270-$L270)),"")</f>
        <v/>
      </c>
      <c r="T270" s="63" t="str">
        <f aca="false">IFERROR(IF($P270="","",$P270/$I270),"")</f>
        <v/>
      </c>
      <c r="U270" s="54"/>
      <c r="V270" s="54"/>
      <c r="W270" s="64"/>
      <c r="X270" s="64"/>
      <c r="Y270" s="65" t="str">
        <f aca="false">IF($R270="","",SUM($R$4:$R270))</f>
        <v/>
      </c>
      <c r="Z270" s="65" t="str">
        <f aca="false">IF($Y270="","",MAX($Y$4:$Y270))</f>
        <v/>
      </c>
      <c r="AA270" s="65" t="str">
        <f aca="false">IF($Y270="","",$Z270-$Y270)</f>
        <v/>
      </c>
      <c r="AB270" s="66" t="str">
        <f aca="false">IF($R270="","",IF($R270&lt;0,N(AB269)+1,0))</f>
        <v/>
      </c>
      <c r="AC270" s="66" t="str">
        <f aca="false">IF($R270="","",IF($R270&gt;0,N(AC269)+1,0))</f>
        <v/>
      </c>
    </row>
    <row r="271" customFormat="false" ht="15" hidden="false" customHeight="false" outlineLevel="0" collapsed="false">
      <c r="A271" s="51" t="str">
        <f aca="false">IF($K271="","",COUNT($K$4:$K271))</f>
        <v/>
      </c>
      <c r="B271" s="52"/>
      <c r="C271" s="53"/>
      <c r="D271" s="54"/>
      <c r="E271" s="54"/>
      <c r="F271" s="54"/>
      <c r="G271" s="54"/>
      <c r="H271" s="54"/>
      <c r="I271" s="55"/>
      <c r="J271" s="56"/>
      <c r="K271" s="57"/>
      <c r="L271" s="57"/>
      <c r="M271" s="57"/>
      <c r="N271" s="58"/>
      <c r="O271" s="57"/>
      <c r="P271" s="59" t="str">
        <f aca="false">IF(OR($K271="",$L271="",$N271=""),"",ABS($K271-$L271)*$N271)</f>
        <v/>
      </c>
      <c r="Q271" s="60" t="str">
        <f aca="false">IF(OR($O271="",$K271="",$N271=""),"",($O271-$K271)*$N271*IF($D271="Short",-1,1))</f>
        <v/>
      </c>
      <c r="R271" s="61" t="str">
        <f aca="false">IFERROR(IF($Q271="","",$Q271/$P271),"")</f>
        <v/>
      </c>
      <c r="S271" s="62" t="str">
        <f aca="false">IFERROR(IF(OR($M271="",$K271="",$L271=""),"",ABS($M271-$K271)/ABS($K271-$L271)),"")</f>
        <v/>
      </c>
      <c r="T271" s="63" t="str">
        <f aca="false">IFERROR(IF($P271="","",$P271/$I271),"")</f>
        <v/>
      </c>
      <c r="U271" s="54"/>
      <c r="V271" s="54"/>
      <c r="W271" s="64"/>
      <c r="X271" s="64"/>
      <c r="Y271" s="65" t="str">
        <f aca="false">IF($R271="","",SUM($R$4:$R271))</f>
        <v/>
      </c>
      <c r="Z271" s="65" t="str">
        <f aca="false">IF($Y271="","",MAX($Y$4:$Y271))</f>
        <v/>
      </c>
      <c r="AA271" s="65" t="str">
        <f aca="false">IF($Y271="","",$Z271-$Y271)</f>
        <v/>
      </c>
      <c r="AB271" s="66" t="str">
        <f aca="false">IF($R271="","",IF($R271&lt;0,N(AB270)+1,0))</f>
        <v/>
      </c>
      <c r="AC271" s="66" t="str">
        <f aca="false">IF($R271="","",IF($R271&gt;0,N(AC270)+1,0))</f>
        <v/>
      </c>
    </row>
    <row r="272" customFormat="false" ht="15" hidden="false" customHeight="false" outlineLevel="0" collapsed="false">
      <c r="A272" s="51" t="str">
        <f aca="false">IF($K272="","",COUNT($K$4:$K272))</f>
        <v/>
      </c>
      <c r="B272" s="52"/>
      <c r="C272" s="53"/>
      <c r="D272" s="54"/>
      <c r="E272" s="54"/>
      <c r="F272" s="54"/>
      <c r="G272" s="54"/>
      <c r="H272" s="54"/>
      <c r="I272" s="55"/>
      <c r="J272" s="56"/>
      <c r="K272" s="57"/>
      <c r="L272" s="57"/>
      <c r="M272" s="57"/>
      <c r="N272" s="58"/>
      <c r="O272" s="57"/>
      <c r="P272" s="59" t="str">
        <f aca="false">IF(OR($K272="",$L272="",$N272=""),"",ABS($K272-$L272)*$N272)</f>
        <v/>
      </c>
      <c r="Q272" s="60" t="str">
        <f aca="false">IF(OR($O272="",$K272="",$N272=""),"",($O272-$K272)*$N272*IF($D272="Short",-1,1))</f>
        <v/>
      </c>
      <c r="R272" s="61" t="str">
        <f aca="false">IFERROR(IF($Q272="","",$Q272/$P272),"")</f>
        <v/>
      </c>
      <c r="S272" s="62" t="str">
        <f aca="false">IFERROR(IF(OR($M272="",$K272="",$L272=""),"",ABS($M272-$K272)/ABS($K272-$L272)),"")</f>
        <v/>
      </c>
      <c r="T272" s="63" t="str">
        <f aca="false">IFERROR(IF($P272="","",$P272/$I272),"")</f>
        <v/>
      </c>
      <c r="U272" s="54"/>
      <c r="V272" s="54"/>
      <c r="W272" s="64"/>
      <c r="X272" s="64"/>
      <c r="Y272" s="65" t="str">
        <f aca="false">IF($R272="","",SUM($R$4:$R272))</f>
        <v/>
      </c>
      <c r="Z272" s="65" t="str">
        <f aca="false">IF($Y272="","",MAX($Y$4:$Y272))</f>
        <v/>
      </c>
      <c r="AA272" s="65" t="str">
        <f aca="false">IF($Y272="","",$Z272-$Y272)</f>
        <v/>
      </c>
      <c r="AB272" s="66" t="str">
        <f aca="false">IF($R272="","",IF($R272&lt;0,N(AB271)+1,0))</f>
        <v/>
      </c>
      <c r="AC272" s="66" t="str">
        <f aca="false">IF($R272="","",IF($R272&gt;0,N(AC271)+1,0))</f>
        <v/>
      </c>
    </row>
    <row r="273" customFormat="false" ht="15" hidden="false" customHeight="false" outlineLevel="0" collapsed="false">
      <c r="A273" s="51" t="str">
        <f aca="false">IF($K273="","",COUNT($K$4:$K273))</f>
        <v/>
      </c>
      <c r="B273" s="52"/>
      <c r="C273" s="53"/>
      <c r="D273" s="54"/>
      <c r="E273" s="54"/>
      <c r="F273" s="54"/>
      <c r="G273" s="54"/>
      <c r="H273" s="54"/>
      <c r="I273" s="55"/>
      <c r="J273" s="56"/>
      <c r="K273" s="57"/>
      <c r="L273" s="57"/>
      <c r="M273" s="57"/>
      <c r="N273" s="58"/>
      <c r="O273" s="57"/>
      <c r="P273" s="59" t="str">
        <f aca="false">IF(OR($K273="",$L273="",$N273=""),"",ABS($K273-$L273)*$N273)</f>
        <v/>
      </c>
      <c r="Q273" s="60" t="str">
        <f aca="false">IF(OR($O273="",$K273="",$N273=""),"",($O273-$K273)*$N273*IF($D273="Short",-1,1))</f>
        <v/>
      </c>
      <c r="R273" s="61" t="str">
        <f aca="false">IFERROR(IF($Q273="","",$Q273/$P273),"")</f>
        <v/>
      </c>
      <c r="S273" s="62" t="str">
        <f aca="false">IFERROR(IF(OR($M273="",$K273="",$L273=""),"",ABS($M273-$K273)/ABS($K273-$L273)),"")</f>
        <v/>
      </c>
      <c r="T273" s="63" t="str">
        <f aca="false">IFERROR(IF($P273="","",$P273/$I273),"")</f>
        <v/>
      </c>
      <c r="U273" s="54"/>
      <c r="V273" s="54"/>
      <c r="W273" s="64"/>
      <c r="X273" s="64"/>
      <c r="Y273" s="65" t="str">
        <f aca="false">IF($R273="","",SUM($R$4:$R273))</f>
        <v/>
      </c>
      <c r="Z273" s="65" t="str">
        <f aca="false">IF($Y273="","",MAX($Y$4:$Y273))</f>
        <v/>
      </c>
      <c r="AA273" s="65" t="str">
        <f aca="false">IF($Y273="","",$Z273-$Y273)</f>
        <v/>
      </c>
      <c r="AB273" s="66" t="str">
        <f aca="false">IF($R273="","",IF($R273&lt;0,N(AB272)+1,0))</f>
        <v/>
      </c>
      <c r="AC273" s="66" t="str">
        <f aca="false">IF($R273="","",IF($R273&gt;0,N(AC272)+1,0))</f>
        <v/>
      </c>
    </row>
    <row r="274" customFormat="false" ht="15" hidden="false" customHeight="false" outlineLevel="0" collapsed="false">
      <c r="A274" s="51" t="str">
        <f aca="false">IF($K274="","",COUNT($K$4:$K274))</f>
        <v/>
      </c>
      <c r="B274" s="52"/>
      <c r="C274" s="53"/>
      <c r="D274" s="54"/>
      <c r="E274" s="54"/>
      <c r="F274" s="54"/>
      <c r="G274" s="54"/>
      <c r="H274" s="54"/>
      <c r="I274" s="55"/>
      <c r="J274" s="56"/>
      <c r="K274" s="57"/>
      <c r="L274" s="57"/>
      <c r="M274" s="57"/>
      <c r="N274" s="58"/>
      <c r="O274" s="57"/>
      <c r="P274" s="59" t="str">
        <f aca="false">IF(OR($K274="",$L274="",$N274=""),"",ABS($K274-$L274)*$N274)</f>
        <v/>
      </c>
      <c r="Q274" s="60" t="str">
        <f aca="false">IF(OR($O274="",$K274="",$N274=""),"",($O274-$K274)*$N274*IF($D274="Short",-1,1))</f>
        <v/>
      </c>
      <c r="R274" s="61" t="str">
        <f aca="false">IFERROR(IF($Q274="","",$Q274/$P274),"")</f>
        <v/>
      </c>
      <c r="S274" s="62" t="str">
        <f aca="false">IFERROR(IF(OR($M274="",$K274="",$L274=""),"",ABS($M274-$K274)/ABS($K274-$L274)),"")</f>
        <v/>
      </c>
      <c r="T274" s="63" t="str">
        <f aca="false">IFERROR(IF($P274="","",$P274/$I274),"")</f>
        <v/>
      </c>
      <c r="U274" s="54"/>
      <c r="V274" s="54"/>
      <c r="W274" s="64"/>
      <c r="X274" s="64"/>
      <c r="Y274" s="65" t="str">
        <f aca="false">IF($R274="","",SUM($R$4:$R274))</f>
        <v/>
      </c>
      <c r="Z274" s="65" t="str">
        <f aca="false">IF($Y274="","",MAX($Y$4:$Y274))</f>
        <v/>
      </c>
      <c r="AA274" s="65" t="str">
        <f aca="false">IF($Y274="","",$Z274-$Y274)</f>
        <v/>
      </c>
      <c r="AB274" s="66" t="str">
        <f aca="false">IF($R274="","",IF($R274&lt;0,N(AB273)+1,0))</f>
        <v/>
      </c>
      <c r="AC274" s="66" t="str">
        <f aca="false">IF($R274="","",IF($R274&gt;0,N(AC273)+1,0))</f>
        <v/>
      </c>
    </row>
    <row r="275" customFormat="false" ht="15" hidden="false" customHeight="false" outlineLevel="0" collapsed="false">
      <c r="A275" s="51" t="str">
        <f aca="false">IF($K275="","",COUNT($K$4:$K275))</f>
        <v/>
      </c>
      <c r="B275" s="52"/>
      <c r="C275" s="53"/>
      <c r="D275" s="54"/>
      <c r="E275" s="54"/>
      <c r="F275" s="54"/>
      <c r="G275" s="54"/>
      <c r="H275" s="54"/>
      <c r="I275" s="55"/>
      <c r="J275" s="56"/>
      <c r="K275" s="57"/>
      <c r="L275" s="57"/>
      <c r="M275" s="57"/>
      <c r="N275" s="58"/>
      <c r="O275" s="57"/>
      <c r="P275" s="59" t="str">
        <f aca="false">IF(OR($K275="",$L275="",$N275=""),"",ABS($K275-$L275)*$N275)</f>
        <v/>
      </c>
      <c r="Q275" s="60" t="str">
        <f aca="false">IF(OR($O275="",$K275="",$N275=""),"",($O275-$K275)*$N275*IF($D275="Short",-1,1))</f>
        <v/>
      </c>
      <c r="R275" s="61" t="str">
        <f aca="false">IFERROR(IF($Q275="","",$Q275/$P275),"")</f>
        <v/>
      </c>
      <c r="S275" s="62" t="str">
        <f aca="false">IFERROR(IF(OR($M275="",$K275="",$L275=""),"",ABS($M275-$K275)/ABS($K275-$L275)),"")</f>
        <v/>
      </c>
      <c r="T275" s="63" t="str">
        <f aca="false">IFERROR(IF($P275="","",$P275/$I275),"")</f>
        <v/>
      </c>
      <c r="U275" s="54"/>
      <c r="V275" s="54"/>
      <c r="W275" s="64"/>
      <c r="X275" s="64"/>
      <c r="Y275" s="65" t="str">
        <f aca="false">IF($R275="","",SUM($R$4:$R275))</f>
        <v/>
      </c>
      <c r="Z275" s="65" t="str">
        <f aca="false">IF($Y275="","",MAX($Y$4:$Y275))</f>
        <v/>
      </c>
      <c r="AA275" s="65" t="str">
        <f aca="false">IF($Y275="","",$Z275-$Y275)</f>
        <v/>
      </c>
      <c r="AB275" s="66" t="str">
        <f aca="false">IF($R275="","",IF($R275&lt;0,N(AB274)+1,0))</f>
        <v/>
      </c>
      <c r="AC275" s="66" t="str">
        <f aca="false">IF($R275="","",IF($R275&gt;0,N(AC274)+1,0))</f>
        <v/>
      </c>
    </row>
    <row r="276" customFormat="false" ht="15" hidden="false" customHeight="false" outlineLevel="0" collapsed="false">
      <c r="A276" s="51" t="str">
        <f aca="false">IF($K276="","",COUNT($K$4:$K276))</f>
        <v/>
      </c>
      <c r="B276" s="52"/>
      <c r="C276" s="53"/>
      <c r="D276" s="54"/>
      <c r="E276" s="54"/>
      <c r="F276" s="54"/>
      <c r="G276" s="54"/>
      <c r="H276" s="54"/>
      <c r="I276" s="55"/>
      <c r="J276" s="56"/>
      <c r="K276" s="57"/>
      <c r="L276" s="57"/>
      <c r="M276" s="57"/>
      <c r="N276" s="58"/>
      <c r="O276" s="57"/>
      <c r="P276" s="59" t="str">
        <f aca="false">IF(OR($K276="",$L276="",$N276=""),"",ABS($K276-$L276)*$N276)</f>
        <v/>
      </c>
      <c r="Q276" s="60" t="str">
        <f aca="false">IF(OR($O276="",$K276="",$N276=""),"",($O276-$K276)*$N276*IF($D276="Short",-1,1))</f>
        <v/>
      </c>
      <c r="R276" s="61" t="str">
        <f aca="false">IFERROR(IF($Q276="","",$Q276/$P276),"")</f>
        <v/>
      </c>
      <c r="S276" s="62" t="str">
        <f aca="false">IFERROR(IF(OR($M276="",$K276="",$L276=""),"",ABS($M276-$K276)/ABS($K276-$L276)),"")</f>
        <v/>
      </c>
      <c r="T276" s="63" t="str">
        <f aca="false">IFERROR(IF($P276="","",$P276/$I276),"")</f>
        <v/>
      </c>
      <c r="U276" s="54"/>
      <c r="V276" s="54"/>
      <c r="W276" s="64"/>
      <c r="X276" s="64"/>
      <c r="Y276" s="65" t="str">
        <f aca="false">IF($R276="","",SUM($R$4:$R276))</f>
        <v/>
      </c>
      <c r="Z276" s="65" t="str">
        <f aca="false">IF($Y276="","",MAX($Y$4:$Y276))</f>
        <v/>
      </c>
      <c r="AA276" s="65" t="str">
        <f aca="false">IF($Y276="","",$Z276-$Y276)</f>
        <v/>
      </c>
      <c r="AB276" s="66" t="str">
        <f aca="false">IF($R276="","",IF($R276&lt;0,N(AB275)+1,0))</f>
        <v/>
      </c>
      <c r="AC276" s="66" t="str">
        <f aca="false">IF($R276="","",IF($R276&gt;0,N(AC275)+1,0))</f>
        <v/>
      </c>
    </row>
    <row r="277" customFormat="false" ht="15" hidden="false" customHeight="false" outlineLevel="0" collapsed="false">
      <c r="A277" s="51" t="str">
        <f aca="false">IF($K277="","",COUNT($K$4:$K277))</f>
        <v/>
      </c>
      <c r="B277" s="52"/>
      <c r="C277" s="53"/>
      <c r="D277" s="54"/>
      <c r="E277" s="54"/>
      <c r="F277" s="54"/>
      <c r="G277" s="54"/>
      <c r="H277" s="54"/>
      <c r="I277" s="55"/>
      <c r="J277" s="56"/>
      <c r="K277" s="57"/>
      <c r="L277" s="57"/>
      <c r="M277" s="57"/>
      <c r="N277" s="58"/>
      <c r="O277" s="57"/>
      <c r="P277" s="59" t="str">
        <f aca="false">IF(OR($K277="",$L277="",$N277=""),"",ABS($K277-$L277)*$N277)</f>
        <v/>
      </c>
      <c r="Q277" s="60" t="str">
        <f aca="false">IF(OR($O277="",$K277="",$N277=""),"",($O277-$K277)*$N277*IF($D277="Short",-1,1))</f>
        <v/>
      </c>
      <c r="R277" s="61" t="str">
        <f aca="false">IFERROR(IF($Q277="","",$Q277/$P277),"")</f>
        <v/>
      </c>
      <c r="S277" s="62" t="str">
        <f aca="false">IFERROR(IF(OR($M277="",$K277="",$L277=""),"",ABS($M277-$K277)/ABS($K277-$L277)),"")</f>
        <v/>
      </c>
      <c r="T277" s="63" t="str">
        <f aca="false">IFERROR(IF($P277="","",$P277/$I277),"")</f>
        <v/>
      </c>
      <c r="U277" s="54"/>
      <c r="V277" s="54"/>
      <c r="W277" s="64"/>
      <c r="X277" s="64"/>
      <c r="Y277" s="65" t="str">
        <f aca="false">IF($R277="","",SUM($R$4:$R277))</f>
        <v/>
      </c>
      <c r="Z277" s="65" t="str">
        <f aca="false">IF($Y277="","",MAX($Y$4:$Y277))</f>
        <v/>
      </c>
      <c r="AA277" s="65" t="str">
        <f aca="false">IF($Y277="","",$Z277-$Y277)</f>
        <v/>
      </c>
      <c r="AB277" s="66" t="str">
        <f aca="false">IF($R277="","",IF($R277&lt;0,N(AB276)+1,0))</f>
        <v/>
      </c>
      <c r="AC277" s="66" t="str">
        <f aca="false">IF($R277="","",IF($R277&gt;0,N(AC276)+1,0))</f>
        <v/>
      </c>
    </row>
    <row r="278" customFormat="false" ht="15" hidden="false" customHeight="false" outlineLevel="0" collapsed="false">
      <c r="A278" s="51" t="str">
        <f aca="false">IF($K278="","",COUNT($K$4:$K278))</f>
        <v/>
      </c>
      <c r="B278" s="52"/>
      <c r="C278" s="53"/>
      <c r="D278" s="54"/>
      <c r="E278" s="54"/>
      <c r="F278" s="54"/>
      <c r="G278" s="54"/>
      <c r="H278" s="54"/>
      <c r="I278" s="55"/>
      <c r="J278" s="56"/>
      <c r="K278" s="57"/>
      <c r="L278" s="57"/>
      <c r="M278" s="57"/>
      <c r="N278" s="58"/>
      <c r="O278" s="57"/>
      <c r="P278" s="59" t="str">
        <f aca="false">IF(OR($K278="",$L278="",$N278=""),"",ABS($K278-$L278)*$N278)</f>
        <v/>
      </c>
      <c r="Q278" s="60" t="str">
        <f aca="false">IF(OR($O278="",$K278="",$N278=""),"",($O278-$K278)*$N278*IF($D278="Short",-1,1))</f>
        <v/>
      </c>
      <c r="R278" s="61" t="str">
        <f aca="false">IFERROR(IF($Q278="","",$Q278/$P278),"")</f>
        <v/>
      </c>
      <c r="S278" s="62" t="str">
        <f aca="false">IFERROR(IF(OR($M278="",$K278="",$L278=""),"",ABS($M278-$K278)/ABS($K278-$L278)),"")</f>
        <v/>
      </c>
      <c r="T278" s="63" t="str">
        <f aca="false">IFERROR(IF($P278="","",$P278/$I278),"")</f>
        <v/>
      </c>
      <c r="U278" s="54"/>
      <c r="V278" s="54"/>
      <c r="W278" s="64"/>
      <c r="X278" s="64"/>
      <c r="Y278" s="65" t="str">
        <f aca="false">IF($R278="","",SUM($R$4:$R278))</f>
        <v/>
      </c>
      <c r="Z278" s="65" t="str">
        <f aca="false">IF($Y278="","",MAX($Y$4:$Y278))</f>
        <v/>
      </c>
      <c r="AA278" s="65" t="str">
        <f aca="false">IF($Y278="","",$Z278-$Y278)</f>
        <v/>
      </c>
      <c r="AB278" s="66" t="str">
        <f aca="false">IF($R278="","",IF($R278&lt;0,N(AB277)+1,0))</f>
        <v/>
      </c>
      <c r="AC278" s="66" t="str">
        <f aca="false">IF($R278="","",IF($R278&gt;0,N(AC277)+1,0))</f>
        <v/>
      </c>
    </row>
    <row r="279" customFormat="false" ht="15" hidden="false" customHeight="false" outlineLevel="0" collapsed="false">
      <c r="A279" s="51" t="str">
        <f aca="false">IF($K279="","",COUNT($K$4:$K279))</f>
        <v/>
      </c>
      <c r="B279" s="52"/>
      <c r="C279" s="53"/>
      <c r="D279" s="54"/>
      <c r="E279" s="54"/>
      <c r="F279" s="54"/>
      <c r="G279" s="54"/>
      <c r="H279" s="54"/>
      <c r="I279" s="55"/>
      <c r="J279" s="56"/>
      <c r="K279" s="57"/>
      <c r="L279" s="57"/>
      <c r="M279" s="57"/>
      <c r="N279" s="58"/>
      <c r="O279" s="57"/>
      <c r="P279" s="59" t="str">
        <f aca="false">IF(OR($K279="",$L279="",$N279=""),"",ABS($K279-$L279)*$N279)</f>
        <v/>
      </c>
      <c r="Q279" s="60" t="str">
        <f aca="false">IF(OR($O279="",$K279="",$N279=""),"",($O279-$K279)*$N279*IF($D279="Short",-1,1))</f>
        <v/>
      </c>
      <c r="R279" s="61" t="str">
        <f aca="false">IFERROR(IF($Q279="","",$Q279/$P279),"")</f>
        <v/>
      </c>
      <c r="S279" s="62" t="str">
        <f aca="false">IFERROR(IF(OR($M279="",$K279="",$L279=""),"",ABS($M279-$K279)/ABS($K279-$L279)),"")</f>
        <v/>
      </c>
      <c r="T279" s="63" t="str">
        <f aca="false">IFERROR(IF($P279="","",$P279/$I279),"")</f>
        <v/>
      </c>
      <c r="U279" s="54"/>
      <c r="V279" s="54"/>
      <c r="W279" s="64"/>
      <c r="X279" s="64"/>
      <c r="Y279" s="65" t="str">
        <f aca="false">IF($R279="","",SUM($R$4:$R279))</f>
        <v/>
      </c>
      <c r="Z279" s="65" t="str">
        <f aca="false">IF($Y279="","",MAX($Y$4:$Y279))</f>
        <v/>
      </c>
      <c r="AA279" s="65" t="str">
        <f aca="false">IF($Y279="","",$Z279-$Y279)</f>
        <v/>
      </c>
      <c r="AB279" s="66" t="str">
        <f aca="false">IF($R279="","",IF($R279&lt;0,N(AB278)+1,0))</f>
        <v/>
      </c>
      <c r="AC279" s="66" t="str">
        <f aca="false">IF($R279="","",IF($R279&gt;0,N(AC278)+1,0))</f>
        <v/>
      </c>
    </row>
    <row r="280" customFormat="false" ht="15" hidden="false" customHeight="false" outlineLevel="0" collapsed="false">
      <c r="A280" s="51" t="str">
        <f aca="false">IF($K280="","",COUNT($K$4:$K280))</f>
        <v/>
      </c>
      <c r="B280" s="52"/>
      <c r="C280" s="53"/>
      <c r="D280" s="54"/>
      <c r="E280" s="54"/>
      <c r="F280" s="54"/>
      <c r="G280" s="54"/>
      <c r="H280" s="54"/>
      <c r="I280" s="55"/>
      <c r="J280" s="56"/>
      <c r="K280" s="57"/>
      <c r="L280" s="57"/>
      <c r="M280" s="57"/>
      <c r="N280" s="58"/>
      <c r="O280" s="57"/>
      <c r="P280" s="59" t="str">
        <f aca="false">IF(OR($K280="",$L280="",$N280=""),"",ABS($K280-$L280)*$N280)</f>
        <v/>
      </c>
      <c r="Q280" s="60" t="str">
        <f aca="false">IF(OR($O280="",$K280="",$N280=""),"",($O280-$K280)*$N280*IF($D280="Short",-1,1))</f>
        <v/>
      </c>
      <c r="R280" s="61" t="str">
        <f aca="false">IFERROR(IF($Q280="","",$Q280/$P280),"")</f>
        <v/>
      </c>
      <c r="S280" s="62" t="str">
        <f aca="false">IFERROR(IF(OR($M280="",$K280="",$L280=""),"",ABS($M280-$K280)/ABS($K280-$L280)),"")</f>
        <v/>
      </c>
      <c r="T280" s="63" t="str">
        <f aca="false">IFERROR(IF($P280="","",$P280/$I280),"")</f>
        <v/>
      </c>
      <c r="U280" s="54"/>
      <c r="V280" s="54"/>
      <c r="W280" s="64"/>
      <c r="X280" s="64"/>
      <c r="Y280" s="65" t="str">
        <f aca="false">IF($R280="","",SUM($R$4:$R280))</f>
        <v/>
      </c>
      <c r="Z280" s="65" t="str">
        <f aca="false">IF($Y280="","",MAX($Y$4:$Y280))</f>
        <v/>
      </c>
      <c r="AA280" s="65" t="str">
        <f aca="false">IF($Y280="","",$Z280-$Y280)</f>
        <v/>
      </c>
      <c r="AB280" s="66" t="str">
        <f aca="false">IF($R280="","",IF($R280&lt;0,N(AB279)+1,0))</f>
        <v/>
      </c>
      <c r="AC280" s="66" t="str">
        <f aca="false">IF($R280="","",IF($R280&gt;0,N(AC279)+1,0))</f>
        <v/>
      </c>
    </row>
    <row r="281" customFormat="false" ht="15" hidden="false" customHeight="false" outlineLevel="0" collapsed="false">
      <c r="A281" s="51" t="str">
        <f aca="false">IF($K281="","",COUNT($K$4:$K281))</f>
        <v/>
      </c>
      <c r="B281" s="52"/>
      <c r="C281" s="53"/>
      <c r="D281" s="54"/>
      <c r="E281" s="54"/>
      <c r="F281" s="54"/>
      <c r="G281" s="54"/>
      <c r="H281" s="54"/>
      <c r="I281" s="55"/>
      <c r="J281" s="56"/>
      <c r="K281" s="57"/>
      <c r="L281" s="57"/>
      <c r="M281" s="57"/>
      <c r="N281" s="58"/>
      <c r="O281" s="57"/>
      <c r="P281" s="59" t="str">
        <f aca="false">IF(OR($K281="",$L281="",$N281=""),"",ABS($K281-$L281)*$N281)</f>
        <v/>
      </c>
      <c r="Q281" s="60" t="str">
        <f aca="false">IF(OR($O281="",$K281="",$N281=""),"",($O281-$K281)*$N281*IF($D281="Short",-1,1))</f>
        <v/>
      </c>
      <c r="R281" s="61" t="str">
        <f aca="false">IFERROR(IF($Q281="","",$Q281/$P281),"")</f>
        <v/>
      </c>
      <c r="S281" s="62" t="str">
        <f aca="false">IFERROR(IF(OR($M281="",$K281="",$L281=""),"",ABS($M281-$K281)/ABS($K281-$L281)),"")</f>
        <v/>
      </c>
      <c r="T281" s="63" t="str">
        <f aca="false">IFERROR(IF($P281="","",$P281/$I281),"")</f>
        <v/>
      </c>
      <c r="U281" s="54"/>
      <c r="V281" s="54"/>
      <c r="W281" s="64"/>
      <c r="X281" s="64"/>
      <c r="Y281" s="65" t="str">
        <f aca="false">IF($R281="","",SUM($R$4:$R281))</f>
        <v/>
      </c>
      <c r="Z281" s="65" t="str">
        <f aca="false">IF($Y281="","",MAX($Y$4:$Y281))</f>
        <v/>
      </c>
      <c r="AA281" s="65" t="str">
        <f aca="false">IF($Y281="","",$Z281-$Y281)</f>
        <v/>
      </c>
      <c r="AB281" s="66" t="str">
        <f aca="false">IF($R281="","",IF($R281&lt;0,N(AB280)+1,0))</f>
        <v/>
      </c>
      <c r="AC281" s="66" t="str">
        <f aca="false">IF($R281="","",IF($R281&gt;0,N(AC280)+1,0))</f>
        <v/>
      </c>
    </row>
    <row r="282" customFormat="false" ht="15" hidden="false" customHeight="false" outlineLevel="0" collapsed="false">
      <c r="A282" s="51" t="str">
        <f aca="false">IF($K282="","",COUNT($K$4:$K282))</f>
        <v/>
      </c>
      <c r="B282" s="52"/>
      <c r="C282" s="53"/>
      <c r="D282" s="54"/>
      <c r="E282" s="54"/>
      <c r="F282" s="54"/>
      <c r="G282" s="54"/>
      <c r="H282" s="54"/>
      <c r="I282" s="55"/>
      <c r="J282" s="56"/>
      <c r="K282" s="57"/>
      <c r="L282" s="57"/>
      <c r="M282" s="57"/>
      <c r="N282" s="58"/>
      <c r="O282" s="57"/>
      <c r="P282" s="59" t="str">
        <f aca="false">IF(OR($K282="",$L282="",$N282=""),"",ABS($K282-$L282)*$N282)</f>
        <v/>
      </c>
      <c r="Q282" s="60" t="str">
        <f aca="false">IF(OR($O282="",$K282="",$N282=""),"",($O282-$K282)*$N282*IF($D282="Short",-1,1))</f>
        <v/>
      </c>
      <c r="R282" s="61" t="str">
        <f aca="false">IFERROR(IF($Q282="","",$Q282/$P282),"")</f>
        <v/>
      </c>
      <c r="S282" s="62" t="str">
        <f aca="false">IFERROR(IF(OR($M282="",$K282="",$L282=""),"",ABS($M282-$K282)/ABS($K282-$L282)),"")</f>
        <v/>
      </c>
      <c r="T282" s="63" t="str">
        <f aca="false">IFERROR(IF($P282="","",$P282/$I282),"")</f>
        <v/>
      </c>
      <c r="U282" s="54"/>
      <c r="V282" s="54"/>
      <c r="W282" s="64"/>
      <c r="X282" s="64"/>
      <c r="Y282" s="65" t="str">
        <f aca="false">IF($R282="","",SUM($R$4:$R282))</f>
        <v/>
      </c>
      <c r="Z282" s="65" t="str">
        <f aca="false">IF($Y282="","",MAX($Y$4:$Y282))</f>
        <v/>
      </c>
      <c r="AA282" s="65" t="str">
        <f aca="false">IF($Y282="","",$Z282-$Y282)</f>
        <v/>
      </c>
      <c r="AB282" s="66" t="str">
        <f aca="false">IF($R282="","",IF($R282&lt;0,N(AB281)+1,0))</f>
        <v/>
      </c>
      <c r="AC282" s="66" t="str">
        <f aca="false">IF($R282="","",IF($R282&gt;0,N(AC281)+1,0))</f>
        <v/>
      </c>
    </row>
    <row r="283" customFormat="false" ht="15" hidden="false" customHeight="false" outlineLevel="0" collapsed="false">
      <c r="A283" s="51" t="str">
        <f aca="false">IF($K283="","",COUNT($K$4:$K283))</f>
        <v/>
      </c>
      <c r="B283" s="52"/>
      <c r="C283" s="53"/>
      <c r="D283" s="54"/>
      <c r="E283" s="54"/>
      <c r="F283" s="54"/>
      <c r="G283" s="54"/>
      <c r="H283" s="54"/>
      <c r="I283" s="55"/>
      <c r="J283" s="56"/>
      <c r="K283" s="57"/>
      <c r="L283" s="57"/>
      <c r="M283" s="57"/>
      <c r="N283" s="58"/>
      <c r="O283" s="57"/>
      <c r="P283" s="59" t="str">
        <f aca="false">IF(OR($K283="",$L283="",$N283=""),"",ABS($K283-$L283)*$N283)</f>
        <v/>
      </c>
      <c r="Q283" s="60" t="str">
        <f aca="false">IF(OR($O283="",$K283="",$N283=""),"",($O283-$K283)*$N283*IF($D283="Short",-1,1))</f>
        <v/>
      </c>
      <c r="R283" s="61" t="str">
        <f aca="false">IFERROR(IF($Q283="","",$Q283/$P283),"")</f>
        <v/>
      </c>
      <c r="S283" s="62" t="str">
        <f aca="false">IFERROR(IF(OR($M283="",$K283="",$L283=""),"",ABS($M283-$K283)/ABS($K283-$L283)),"")</f>
        <v/>
      </c>
      <c r="T283" s="63" t="str">
        <f aca="false">IFERROR(IF($P283="","",$P283/$I283),"")</f>
        <v/>
      </c>
      <c r="U283" s="54"/>
      <c r="V283" s="54"/>
      <c r="W283" s="64"/>
      <c r="X283" s="64"/>
      <c r="Y283" s="65" t="str">
        <f aca="false">IF($R283="","",SUM($R$4:$R283))</f>
        <v/>
      </c>
      <c r="Z283" s="65" t="str">
        <f aca="false">IF($Y283="","",MAX($Y$4:$Y283))</f>
        <v/>
      </c>
      <c r="AA283" s="65" t="str">
        <f aca="false">IF($Y283="","",$Z283-$Y283)</f>
        <v/>
      </c>
      <c r="AB283" s="66" t="str">
        <f aca="false">IF($R283="","",IF($R283&lt;0,N(AB282)+1,0))</f>
        <v/>
      </c>
      <c r="AC283" s="66" t="str">
        <f aca="false">IF($R283="","",IF($R283&gt;0,N(AC282)+1,0))</f>
        <v/>
      </c>
    </row>
    <row r="284" customFormat="false" ht="15" hidden="false" customHeight="false" outlineLevel="0" collapsed="false">
      <c r="A284" s="51" t="str">
        <f aca="false">IF($K284="","",COUNT($K$4:$K284))</f>
        <v/>
      </c>
      <c r="B284" s="52"/>
      <c r="C284" s="53"/>
      <c r="D284" s="54"/>
      <c r="E284" s="54"/>
      <c r="F284" s="54"/>
      <c r="G284" s="54"/>
      <c r="H284" s="54"/>
      <c r="I284" s="55"/>
      <c r="J284" s="56"/>
      <c r="K284" s="57"/>
      <c r="L284" s="57"/>
      <c r="M284" s="57"/>
      <c r="N284" s="58"/>
      <c r="O284" s="57"/>
      <c r="P284" s="59" t="str">
        <f aca="false">IF(OR($K284="",$L284="",$N284=""),"",ABS($K284-$L284)*$N284)</f>
        <v/>
      </c>
      <c r="Q284" s="60" t="str">
        <f aca="false">IF(OR($O284="",$K284="",$N284=""),"",($O284-$K284)*$N284*IF($D284="Short",-1,1))</f>
        <v/>
      </c>
      <c r="R284" s="61" t="str">
        <f aca="false">IFERROR(IF($Q284="","",$Q284/$P284),"")</f>
        <v/>
      </c>
      <c r="S284" s="62" t="str">
        <f aca="false">IFERROR(IF(OR($M284="",$K284="",$L284=""),"",ABS($M284-$K284)/ABS($K284-$L284)),"")</f>
        <v/>
      </c>
      <c r="T284" s="63" t="str">
        <f aca="false">IFERROR(IF($P284="","",$P284/$I284),"")</f>
        <v/>
      </c>
      <c r="U284" s="54"/>
      <c r="V284" s="54"/>
      <c r="W284" s="64"/>
      <c r="X284" s="64"/>
      <c r="Y284" s="65" t="str">
        <f aca="false">IF($R284="","",SUM($R$4:$R284))</f>
        <v/>
      </c>
      <c r="Z284" s="65" t="str">
        <f aca="false">IF($Y284="","",MAX($Y$4:$Y284))</f>
        <v/>
      </c>
      <c r="AA284" s="65" t="str">
        <f aca="false">IF($Y284="","",$Z284-$Y284)</f>
        <v/>
      </c>
      <c r="AB284" s="66" t="str">
        <f aca="false">IF($R284="","",IF($R284&lt;0,N(AB283)+1,0))</f>
        <v/>
      </c>
      <c r="AC284" s="66" t="str">
        <f aca="false">IF($R284="","",IF($R284&gt;0,N(AC283)+1,0))</f>
        <v/>
      </c>
    </row>
    <row r="285" customFormat="false" ht="15" hidden="false" customHeight="false" outlineLevel="0" collapsed="false">
      <c r="A285" s="51" t="str">
        <f aca="false">IF($K285="","",COUNT($K$4:$K285))</f>
        <v/>
      </c>
      <c r="B285" s="52"/>
      <c r="C285" s="53"/>
      <c r="D285" s="54"/>
      <c r="E285" s="54"/>
      <c r="F285" s="54"/>
      <c r="G285" s="54"/>
      <c r="H285" s="54"/>
      <c r="I285" s="55"/>
      <c r="J285" s="56"/>
      <c r="K285" s="57"/>
      <c r="L285" s="57"/>
      <c r="M285" s="57"/>
      <c r="N285" s="58"/>
      <c r="O285" s="57"/>
      <c r="P285" s="59" t="str">
        <f aca="false">IF(OR($K285="",$L285="",$N285=""),"",ABS($K285-$L285)*$N285)</f>
        <v/>
      </c>
      <c r="Q285" s="60" t="str">
        <f aca="false">IF(OR($O285="",$K285="",$N285=""),"",($O285-$K285)*$N285*IF($D285="Short",-1,1))</f>
        <v/>
      </c>
      <c r="R285" s="61" t="str">
        <f aca="false">IFERROR(IF($Q285="","",$Q285/$P285),"")</f>
        <v/>
      </c>
      <c r="S285" s="62" t="str">
        <f aca="false">IFERROR(IF(OR($M285="",$K285="",$L285=""),"",ABS($M285-$K285)/ABS($K285-$L285)),"")</f>
        <v/>
      </c>
      <c r="T285" s="63" t="str">
        <f aca="false">IFERROR(IF($P285="","",$P285/$I285),"")</f>
        <v/>
      </c>
      <c r="U285" s="54"/>
      <c r="V285" s="54"/>
      <c r="W285" s="64"/>
      <c r="X285" s="64"/>
      <c r="Y285" s="65" t="str">
        <f aca="false">IF($R285="","",SUM($R$4:$R285))</f>
        <v/>
      </c>
      <c r="Z285" s="65" t="str">
        <f aca="false">IF($Y285="","",MAX($Y$4:$Y285))</f>
        <v/>
      </c>
      <c r="AA285" s="65" t="str">
        <f aca="false">IF($Y285="","",$Z285-$Y285)</f>
        <v/>
      </c>
      <c r="AB285" s="66" t="str">
        <f aca="false">IF($R285="","",IF($R285&lt;0,N(AB284)+1,0))</f>
        <v/>
      </c>
      <c r="AC285" s="66" t="str">
        <f aca="false">IF($R285="","",IF($R285&gt;0,N(AC284)+1,0))</f>
        <v/>
      </c>
    </row>
    <row r="286" customFormat="false" ht="15" hidden="false" customHeight="false" outlineLevel="0" collapsed="false">
      <c r="A286" s="51" t="str">
        <f aca="false">IF($K286="","",COUNT($K$4:$K286))</f>
        <v/>
      </c>
      <c r="B286" s="52"/>
      <c r="C286" s="53"/>
      <c r="D286" s="54"/>
      <c r="E286" s="54"/>
      <c r="F286" s="54"/>
      <c r="G286" s="54"/>
      <c r="H286" s="54"/>
      <c r="I286" s="55"/>
      <c r="J286" s="56"/>
      <c r="K286" s="57"/>
      <c r="L286" s="57"/>
      <c r="M286" s="57"/>
      <c r="N286" s="58"/>
      <c r="O286" s="57"/>
      <c r="P286" s="59" t="str">
        <f aca="false">IF(OR($K286="",$L286="",$N286=""),"",ABS($K286-$L286)*$N286)</f>
        <v/>
      </c>
      <c r="Q286" s="60" t="str">
        <f aca="false">IF(OR($O286="",$K286="",$N286=""),"",($O286-$K286)*$N286*IF($D286="Short",-1,1))</f>
        <v/>
      </c>
      <c r="R286" s="61" t="str">
        <f aca="false">IFERROR(IF($Q286="","",$Q286/$P286),"")</f>
        <v/>
      </c>
      <c r="S286" s="62" t="str">
        <f aca="false">IFERROR(IF(OR($M286="",$K286="",$L286=""),"",ABS($M286-$K286)/ABS($K286-$L286)),"")</f>
        <v/>
      </c>
      <c r="T286" s="63" t="str">
        <f aca="false">IFERROR(IF($P286="","",$P286/$I286),"")</f>
        <v/>
      </c>
      <c r="U286" s="54"/>
      <c r="V286" s="54"/>
      <c r="W286" s="64"/>
      <c r="X286" s="64"/>
      <c r="Y286" s="65" t="str">
        <f aca="false">IF($R286="","",SUM($R$4:$R286))</f>
        <v/>
      </c>
      <c r="Z286" s="65" t="str">
        <f aca="false">IF($Y286="","",MAX($Y$4:$Y286))</f>
        <v/>
      </c>
      <c r="AA286" s="65" t="str">
        <f aca="false">IF($Y286="","",$Z286-$Y286)</f>
        <v/>
      </c>
      <c r="AB286" s="66" t="str">
        <f aca="false">IF($R286="","",IF($R286&lt;0,N(AB285)+1,0))</f>
        <v/>
      </c>
      <c r="AC286" s="66" t="str">
        <f aca="false">IF($R286="","",IF($R286&gt;0,N(AC285)+1,0))</f>
        <v/>
      </c>
    </row>
    <row r="287" customFormat="false" ht="15" hidden="false" customHeight="false" outlineLevel="0" collapsed="false">
      <c r="A287" s="51" t="str">
        <f aca="false">IF($K287="","",COUNT($K$4:$K287))</f>
        <v/>
      </c>
      <c r="B287" s="52"/>
      <c r="C287" s="53"/>
      <c r="D287" s="54"/>
      <c r="E287" s="54"/>
      <c r="F287" s="54"/>
      <c r="G287" s="54"/>
      <c r="H287" s="54"/>
      <c r="I287" s="55"/>
      <c r="J287" s="56"/>
      <c r="K287" s="57"/>
      <c r="L287" s="57"/>
      <c r="M287" s="57"/>
      <c r="N287" s="58"/>
      <c r="O287" s="57"/>
      <c r="P287" s="59" t="str">
        <f aca="false">IF(OR($K287="",$L287="",$N287=""),"",ABS($K287-$L287)*$N287)</f>
        <v/>
      </c>
      <c r="Q287" s="60" t="str">
        <f aca="false">IF(OR($O287="",$K287="",$N287=""),"",($O287-$K287)*$N287*IF($D287="Short",-1,1))</f>
        <v/>
      </c>
      <c r="R287" s="61" t="str">
        <f aca="false">IFERROR(IF($Q287="","",$Q287/$P287),"")</f>
        <v/>
      </c>
      <c r="S287" s="62" t="str">
        <f aca="false">IFERROR(IF(OR($M287="",$K287="",$L287=""),"",ABS($M287-$K287)/ABS($K287-$L287)),"")</f>
        <v/>
      </c>
      <c r="T287" s="63" t="str">
        <f aca="false">IFERROR(IF($P287="","",$P287/$I287),"")</f>
        <v/>
      </c>
      <c r="U287" s="54"/>
      <c r="V287" s="54"/>
      <c r="W287" s="64"/>
      <c r="X287" s="64"/>
      <c r="Y287" s="65" t="str">
        <f aca="false">IF($R287="","",SUM($R$4:$R287))</f>
        <v/>
      </c>
      <c r="Z287" s="65" t="str">
        <f aca="false">IF($Y287="","",MAX($Y$4:$Y287))</f>
        <v/>
      </c>
      <c r="AA287" s="65" t="str">
        <f aca="false">IF($Y287="","",$Z287-$Y287)</f>
        <v/>
      </c>
      <c r="AB287" s="66" t="str">
        <f aca="false">IF($R287="","",IF($R287&lt;0,N(AB286)+1,0))</f>
        <v/>
      </c>
      <c r="AC287" s="66" t="str">
        <f aca="false">IF($R287="","",IF($R287&gt;0,N(AC286)+1,0))</f>
        <v/>
      </c>
    </row>
    <row r="288" customFormat="false" ht="15" hidden="false" customHeight="false" outlineLevel="0" collapsed="false">
      <c r="A288" s="51" t="str">
        <f aca="false">IF($K288="","",COUNT($K$4:$K288))</f>
        <v/>
      </c>
      <c r="B288" s="52"/>
      <c r="C288" s="53"/>
      <c r="D288" s="54"/>
      <c r="E288" s="54"/>
      <c r="F288" s="54"/>
      <c r="G288" s="54"/>
      <c r="H288" s="54"/>
      <c r="I288" s="55"/>
      <c r="J288" s="56"/>
      <c r="K288" s="57"/>
      <c r="L288" s="57"/>
      <c r="M288" s="57"/>
      <c r="N288" s="58"/>
      <c r="O288" s="57"/>
      <c r="P288" s="59" t="str">
        <f aca="false">IF(OR($K288="",$L288="",$N288=""),"",ABS($K288-$L288)*$N288)</f>
        <v/>
      </c>
      <c r="Q288" s="60" t="str">
        <f aca="false">IF(OR($O288="",$K288="",$N288=""),"",($O288-$K288)*$N288*IF($D288="Short",-1,1))</f>
        <v/>
      </c>
      <c r="R288" s="61" t="str">
        <f aca="false">IFERROR(IF($Q288="","",$Q288/$P288),"")</f>
        <v/>
      </c>
      <c r="S288" s="62" t="str">
        <f aca="false">IFERROR(IF(OR($M288="",$K288="",$L288=""),"",ABS($M288-$K288)/ABS($K288-$L288)),"")</f>
        <v/>
      </c>
      <c r="T288" s="63" t="str">
        <f aca="false">IFERROR(IF($P288="","",$P288/$I288),"")</f>
        <v/>
      </c>
      <c r="U288" s="54"/>
      <c r="V288" s="54"/>
      <c r="W288" s="64"/>
      <c r="X288" s="64"/>
      <c r="Y288" s="65" t="str">
        <f aca="false">IF($R288="","",SUM($R$4:$R288))</f>
        <v/>
      </c>
      <c r="Z288" s="65" t="str">
        <f aca="false">IF($Y288="","",MAX($Y$4:$Y288))</f>
        <v/>
      </c>
      <c r="AA288" s="65" t="str">
        <f aca="false">IF($Y288="","",$Z288-$Y288)</f>
        <v/>
      </c>
      <c r="AB288" s="66" t="str">
        <f aca="false">IF($R288="","",IF($R288&lt;0,N(AB287)+1,0))</f>
        <v/>
      </c>
      <c r="AC288" s="66" t="str">
        <f aca="false">IF($R288="","",IF($R288&gt;0,N(AC287)+1,0))</f>
        <v/>
      </c>
    </row>
    <row r="289" customFormat="false" ht="15" hidden="false" customHeight="false" outlineLevel="0" collapsed="false">
      <c r="A289" s="51" t="str">
        <f aca="false">IF($K289="","",COUNT($K$4:$K289))</f>
        <v/>
      </c>
      <c r="B289" s="52"/>
      <c r="C289" s="53"/>
      <c r="D289" s="54"/>
      <c r="E289" s="54"/>
      <c r="F289" s="54"/>
      <c r="G289" s="54"/>
      <c r="H289" s="54"/>
      <c r="I289" s="55"/>
      <c r="J289" s="56"/>
      <c r="K289" s="57"/>
      <c r="L289" s="57"/>
      <c r="M289" s="57"/>
      <c r="N289" s="58"/>
      <c r="O289" s="57"/>
      <c r="P289" s="59" t="str">
        <f aca="false">IF(OR($K289="",$L289="",$N289=""),"",ABS($K289-$L289)*$N289)</f>
        <v/>
      </c>
      <c r="Q289" s="60" t="str">
        <f aca="false">IF(OR($O289="",$K289="",$N289=""),"",($O289-$K289)*$N289*IF($D289="Short",-1,1))</f>
        <v/>
      </c>
      <c r="R289" s="61" t="str">
        <f aca="false">IFERROR(IF($Q289="","",$Q289/$P289),"")</f>
        <v/>
      </c>
      <c r="S289" s="62" t="str">
        <f aca="false">IFERROR(IF(OR($M289="",$K289="",$L289=""),"",ABS($M289-$K289)/ABS($K289-$L289)),"")</f>
        <v/>
      </c>
      <c r="T289" s="63" t="str">
        <f aca="false">IFERROR(IF($P289="","",$P289/$I289),"")</f>
        <v/>
      </c>
      <c r="U289" s="54"/>
      <c r="V289" s="54"/>
      <c r="W289" s="64"/>
      <c r="X289" s="64"/>
      <c r="Y289" s="65" t="str">
        <f aca="false">IF($R289="","",SUM($R$4:$R289))</f>
        <v/>
      </c>
      <c r="Z289" s="65" t="str">
        <f aca="false">IF($Y289="","",MAX($Y$4:$Y289))</f>
        <v/>
      </c>
      <c r="AA289" s="65" t="str">
        <f aca="false">IF($Y289="","",$Z289-$Y289)</f>
        <v/>
      </c>
      <c r="AB289" s="66" t="str">
        <f aca="false">IF($R289="","",IF($R289&lt;0,N(AB288)+1,0))</f>
        <v/>
      </c>
      <c r="AC289" s="66" t="str">
        <f aca="false">IF($R289="","",IF($R289&gt;0,N(AC288)+1,0))</f>
        <v/>
      </c>
    </row>
    <row r="290" customFormat="false" ht="15" hidden="false" customHeight="false" outlineLevel="0" collapsed="false">
      <c r="A290" s="51" t="str">
        <f aca="false">IF($K290="","",COUNT($K$4:$K290))</f>
        <v/>
      </c>
      <c r="B290" s="52"/>
      <c r="C290" s="53"/>
      <c r="D290" s="54"/>
      <c r="E290" s="54"/>
      <c r="F290" s="54"/>
      <c r="G290" s="54"/>
      <c r="H290" s="54"/>
      <c r="I290" s="55"/>
      <c r="J290" s="56"/>
      <c r="K290" s="57"/>
      <c r="L290" s="57"/>
      <c r="M290" s="57"/>
      <c r="N290" s="58"/>
      <c r="O290" s="57"/>
      <c r="P290" s="59" t="str">
        <f aca="false">IF(OR($K290="",$L290="",$N290=""),"",ABS($K290-$L290)*$N290)</f>
        <v/>
      </c>
      <c r="Q290" s="60" t="str">
        <f aca="false">IF(OR($O290="",$K290="",$N290=""),"",($O290-$K290)*$N290*IF($D290="Short",-1,1))</f>
        <v/>
      </c>
      <c r="R290" s="61" t="str">
        <f aca="false">IFERROR(IF($Q290="","",$Q290/$P290),"")</f>
        <v/>
      </c>
      <c r="S290" s="62" t="str">
        <f aca="false">IFERROR(IF(OR($M290="",$K290="",$L290=""),"",ABS($M290-$K290)/ABS($K290-$L290)),"")</f>
        <v/>
      </c>
      <c r="T290" s="63" t="str">
        <f aca="false">IFERROR(IF($P290="","",$P290/$I290),"")</f>
        <v/>
      </c>
      <c r="U290" s="54"/>
      <c r="V290" s="54"/>
      <c r="W290" s="64"/>
      <c r="X290" s="64"/>
      <c r="Y290" s="65" t="str">
        <f aca="false">IF($R290="","",SUM($R$4:$R290))</f>
        <v/>
      </c>
      <c r="Z290" s="65" t="str">
        <f aca="false">IF($Y290="","",MAX($Y$4:$Y290))</f>
        <v/>
      </c>
      <c r="AA290" s="65" t="str">
        <f aca="false">IF($Y290="","",$Z290-$Y290)</f>
        <v/>
      </c>
      <c r="AB290" s="66" t="str">
        <f aca="false">IF($R290="","",IF($R290&lt;0,N(AB289)+1,0))</f>
        <v/>
      </c>
      <c r="AC290" s="66" t="str">
        <f aca="false">IF($R290="","",IF($R290&gt;0,N(AC289)+1,0))</f>
        <v/>
      </c>
    </row>
    <row r="291" customFormat="false" ht="15" hidden="false" customHeight="false" outlineLevel="0" collapsed="false">
      <c r="A291" s="51" t="str">
        <f aca="false">IF($K291="","",COUNT($K$4:$K291))</f>
        <v/>
      </c>
      <c r="B291" s="52"/>
      <c r="C291" s="53"/>
      <c r="D291" s="54"/>
      <c r="E291" s="54"/>
      <c r="F291" s="54"/>
      <c r="G291" s="54"/>
      <c r="H291" s="54"/>
      <c r="I291" s="55"/>
      <c r="J291" s="56"/>
      <c r="K291" s="57"/>
      <c r="L291" s="57"/>
      <c r="M291" s="57"/>
      <c r="N291" s="58"/>
      <c r="O291" s="57"/>
      <c r="P291" s="59" t="str">
        <f aca="false">IF(OR($K291="",$L291="",$N291=""),"",ABS($K291-$L291)*$N291)</f>
        <v/>
      </c>
      <c r="Q291" s="60" t="str">
        <f aca="false">IF(OR($O291="",$K291="",$N291=""),"",($O291-$K291)*$N291*IF($D291="Short",-1,1))</f>
        <v/>
      </c>
      <c r="R291" s="61" t="str">
        <f aca="false">IFERROR(IF($Q291="","",$Q291/$P291),"")</f>
        <v/>
      </c>
      <c r="S291" s="62" t="str">
        <f aca="false">IFERROR(IF(OR($M291="",$K291="",$L291=""),"",ABS($M291-$K291)/ABS($K291-$L291)),"")</f>
        <v/>
      </c>
      <c r="T291" s="63" t="str">
        <f aca="false">IFERROR(IF($P291="","",$P291/$I291),"")</f>
        <v/>
      </c>
      <c r="U291" s="54"/>
      <c r="V291" s="54"/>
      <c r="W291" s="64"/>
      <c r="X291" s="64"/>
      <c r="Y291" s="65" t="str">
        <f aca="false">IF($R291="","",SUM($R$4:$R291))</f>
        <v/>
      </c>
      <c r="Z291" s="65" t="str">
        <f aca="false">IF($Y291="","",MAX($Y$4:$Y291))</f>
        <v/>
      </c>
      <c r="AA291" s="65" t="str">
        <f aca="false">IF($Y291="","",$Z291-$Y291)</f>
        <v/>
      </c>
      <c r="AB291" s="66" t="str">
        <f aca="false">IF($R291="","",IF($R291&lt;0,N(AB290)+1,0))</f>
        <v/>
      </c>
      <c r="AC291" s="66" t="str">
        <f aca="false">IF($R291="","",IF($R291&gt;0,N(AC290)+1,0))</f>
        <v/>
      </c>
    </row>
    <row r="292" customFormat="false" ht="15" hidden="false" customHeight="false" outlineLevel="0" collapsed="false">
      <c r="A292" s="51" t="str">
        <f aca="false">IF($K292="","",COUNT($K$4:$K292))</f>
        <v/>
      </c>
      <c r="B292" s="52"/>
      <c r="C292" s="53"/>
      <c r="D292" s="54"/>
      <c r="E292" s="54"/>
      <c r="F292" s="54"/>
      <c r="G292" s="54"/>
      <c r="H292" s="54"/>
      <c r="I292" s="55"/>
      <c r="J292" s="56"/>
      <c r="K292" s="57"/>
      <c r="L292" s="57"/>
      <c r="M292" s="57"/>
      <c r="N292" s="58"/>
      <c r="O292" s="57"/>
      <c r="P292" s="59" t="str">
        <f aca="false">IF(OR($K292="",$L292="",$N292=""),"",ABS($K292-$L292)*$N292)</f>
        <v/>
      </c>
      <c r="Q292" s="60" t="str">
        <f aca="false">IF(OR($O292="",$K292="",$N292=""),"",($O292-$K292)*$N292*IF($D292="Short",-1,1))</f>
        <v/>
      </c>
      <c r="R292" s="61" t="str">
        <f aca="false">IFERROR(IF($Q292="","",$Q292/$P292),"")</f>
        <v/>
      </c>
      <c r="S292" s="62" t="str">
        <f aca="false">IFERROR(IF(OR($M292="",$K292="",$L292=""),"",ABS($M292-$K292)/ABS($K292-$L292)),"")</f>
        <v/>
      </c>
      <c r="T292" s="63" t="str">
        <f aca="false">IFERROR(IF($P292="","",$P292/$I292),"")</f>
        <v/>
      </c>
      <c r="U292" s="54"/>
      <c r="V292" s="54"/>
      <c r="W292" s="64"/>
      <c r="X292" s="64"/>
      <c r="Y292" s="65" t="str">
        <f aca="false">IF($R292="","",SUM($R$4:$R292))</f>
        <v/>
      </c>
      <c r="Z292" s="65" t="str">
        <f aca="false">IF($Y292="","",MAX($Y$4:$Y292))</f>
        <v/>
      </c>
      <c r="AA292" s="65" t="str">
        <f aca="false">IF($Y292="","",$Z292-$Y292)</f>
        <v/>
      </c>
      <c r="AB292" s="66" t="str">
        <f aca="false">IF($R292="","",IF($R292&lt;0,N(AB291)+1,0))</f>
        <v/>
      </c>
      <c r="AC292" s="66" t="str">
        <f aca="false">IF($R292="","",IF($R292&gt;0,N(AC291)+1,0))</f>
        <v/>
      </c>
    </row>
    <row r="293" customFormat="false" ht="15" hidden="false" customHeight="false" outlineLevel="0" collapsed="false">
      <c r="A293" s="51" t="str">
        <f aca="false">IF($K293="","",COUNT($K$4:$K293))</f>
        <v/>
      </c>
      <c r="B293" s="52"/>
      <c r="C293" s="53"/>
      <c r="D293" s="54"/>
      <c r="E293" s="54"/>
      <c r="F293" s="54"/>
      <c r="G293" s="54"/>
      <c r="H293" s="54"/>
      <c r="I293" s="55"/>
      <c r="J293" s="56"/>
      <c r="K293" s="57"/>
      <c r="L293" s="57"/>
      <c r="M293" s="57"/>
      <c r="N293" s="58"/>
      <c r="O293" s="57"/>
      <c r="P293" s="59" t="str">
        <f aca="false">IF(OR($K293="",$L293="",$N293=""),"",ABS($K293-$L293)*$N293)</f>
        <v/>
      </c>
      <c r="Q293" s="60" t="str">
        <f aca="false">IF(OR($O293="",$K293="",$N293=""),"",($O293-$K293)*$N293*IF($D293="Short",-1,1))</f>
        <v/>
      </c>
      <c r="R293" s="61" t="str">
        <f aca="false">IFERROR(IF($Q293="","",$Q293/$P293),"")</f>
        <v/>
      </c>
      <c r="S293" s="62" t="str">
        <f aca="false">IFERROR(IF(OR($M293="",$K293="",$L293=""),"",ABS($M293-$K293)/ABS($K293-$L293)),"")</f>
        <v/>
      </c>
      <c r="T293" s="63" t="str">
        <f aca="false">IFERROR(IF($P293="","",$P293/$I293),"")</f>
        <v/>
      </c>
      <c r="U293" s="54"/>
      <c r="V293" s="54"/>
      <c r="W293" s="64"/>
      <c r="X293" s="64"/>
      <c r="Y293" s="65" t="str">
        <f aca="false">IF($R293="","",SUM($R$4:$R293))</f>
        <v/>
      </c>
      <c r="Z293" s="65" t="str">
        <f aca="false">IF($Y293="","",MAX($Y$4:$Y293))</f>
        <v/>
      </c>
      <c r="AA293" s="65" t="str">
        <f aca="false">IF($Y293="","",$Z293-$Y293)</f>
        <v/>
      </c>
      <c r="AB293" s="66" t="str">
        <f aca="false">IF($R293="","",IF($R293&lt;0,N(AB292)+1,0))</f>
        <v/>
      </c>
      <c r="AC293" s="66" t="str">
        <f aca="false">IF($R293="","",IF($R293&gt;0,N(AC292)+1,0))</f>
        <v/>
      </c>
    </row>
    <row r="294" customFormat="false" ht="15" hidden="false" customHeight="false" outlineLevel="0" collapsed="false">
      <c r="A294" s="51" t="str">
        <f aca="false">IF($K294="","",COUNT($K$4:$K294))</f>
        <v/>
      </c>
      <c r="B294" s="52"/>
      <c r="C294" s="53"/>
      <c r="D294" s="54"/>
      <c r="E294" s="54"/>
      <c r="F294" s="54"/>
      <c r="G294" s="54"/>
      <c r="H294" s="54"/>
      <c r="I294" s="55"/>
      <c r="J294" s="56"/>
      <c r="K294" s="57"/>
      <c r="L294" s="57"/>
      <c r="M294" s="57"/>
      <c r="N294" s="58"/>
      <c r="O294" s="57"/>
      <c r="P294" s="59" t="str">
        <f aca="false">IF(OR($K294="",$L294="",$N294=""),"",ABS($K294-$L294)*$N294)</f>
        <v/>
      </c>
      <c r="Q294" s="60" t="str">
        <f aca="false">IF(OR($O294="",$K294="",$N294=""),"",($O294-$K294)*$N294*IF($D294="Short",-1,1))</f>
        <v/>
      </c>
      <c r="R294" s="61" t="str">
        <f aca="false">IFERROR(IF($Q294="","",$Q294/$P294),"")</f>
        <v/>
      </c>
      <c r="S294" s="62" t="str">
        <f aca="false">IFERROR(IF(OR($M294="",$K294="",$L294=""),"",ABS($M294-$K294)/ABS($K294-$L294)),"")</f>
        <v/>
      </c>
      <c r="T294" s="63" t="str">
        <f aca="false">IFERROR(IF($P294="","",$P294/$I294),"")</f>
        <v/>
      </c>
      <c r="U294" s="54"/>
      <c r="V294" s="54"/>
      <c r="W294" s="64"/>
      <c r="X294" s="64"/>
      <c r="Y294" s="65" t="str">
        <f aca="false">IF($R294="","",SUM($R$4:$R294))</f>
        <v/>
      </c>
      <c r="Z294" s="65" t="str">
        <f aca="false">IF($Y294="","",MAX($Y$4:$Y294))</f>
        <v/>
      </c>
      <c r="AA294" s="65" t="str">
        <f aca="false">IF($Y294="","",$Z294-$Y294)</f>
        <v/>
      </c>
      <c r="AB294" s="66" t="str">
        <f aca="false">IF($R294="","",IF($R294&lt;0,N(AB293)+1,0))</f>
        <v/>
      </c>
      <c r="AC294" s="66" t="str">
        <f aca="false">IF($R294="","",IF($R294&gt;0,N(AC293)+1,0))</f>
        <v/>
      </c>
    </row>
    <row r="295" customFormat="false" ht="15" hidden="false" customHeight="false" outlineLevel="0" collapsed="false">
      <c r="A295" s="51" t="str">
        <f aca="false">IF($K295="","",COUNT($K$4:$K295))</f>
        <v/>
      </c>
      <c r="B295" s="52"/>
      <c r="C295" s="53"/>
      <c r="D295" s="54"/>
      <c r="E295" s="54"/>
      <c r="F295" s="54"/>
      <c r="G295" s="54"/>
      <c r="H295" s="54"/>
      <c r="I295" s="55"/>
      <c r="J295" s="56"/>
      <c r="K295" s="57"/>
      <c r="L295" s="57"/>
      <c r="M295" s="57"/>
      <c r="N295" s="58"/>
      <c r="O295" s="57"/>
      <c r="P295" s="59" t="str">
        <f aca="false">IF(OR($K295="",$L295="",$N295=""),"",ABS($K295-$L295)*$N295)</f>
        <v/>
      </c>
      <c r="Q295" s="60" t="str">
        <f aca="false">IF(OR($O295="",$K295="",$N295=""),"",($O295-$K295)*$N295*IF($D295="Short",-1,1))</f>
        <v/>
      </c>
      <c r="R295" s="61" t="str">
        <f aca="false">IFERROR(IF($Q295="","",$Q295/$P295),"")</f>
        <v/>
      </c>
      <c r="S295" s="62" t="str">
        <f aca="false">IFERROR(IF(OR($M295="",$K295="",$L295=""),"",ABS($M295-$K295)/ABS($K295-$L295)),"")</f>
        <v/>
      </c>
      <c r="T295" s="63" t="str">
        <f aca="false">IFERROR(IF($P295="","",$P295/$I295),"")</f>
        <v/>
      </c>
      <c r="U295" s="54"/>
      <c r="V295" s="54"/>
      <c r="W295" s="64"/>
      <c r="X295" s="64"/>
      <c r="Y295" s="65" t="str">
        <f aca="false">IF($R295="","",SUM($R$4:$R295))</f>
        <v/>
      </c>
      <c r="Z295" s="65" t="str">
        <f aca="false">IF($Y295="","",MAX($Y$4:$Y295))</f>
        <v/>
      </c>
      <c r="AA295" s="65" t="str">
        <f aca="false">IF($Y295="","",$Z295-$Y295)</f>
        <v/>
      </c>
      <c r="AB295" s="66" t="str">
        <f aca="false">IF($R295="","",IF($R295&lt;0,N(AB294)+1,0))</f>
        <v/>
      </c>
      <c r="AC295" s="66" t="str">
        <f aca="false">IF($R295="","",IF($R295&gt;0,N(AC294)+1,0))</f>
        <v/>
      </c>
    </row>
    <row r="296" customFormat="false" ht="15" hidden="false" customHeight="false" outlineLevel="0" collapsed="false">
      <c r="A296" s="51" t="str">
        <f aca="false">IF($K296="","",COUNT($K$4:$K296))</f>
        <v/>
      </c>
      <c r="B296" s="52"/>
      <c r="C296" s="53"/>
      <c r="D296" s="54"/>
      <c r="E296" s="54"/>
      <c r="F296" s="54"/>
      <c r="G296" s="54"/>
      <c r="H296" s="54"/>
      <c r="I296" s="55"/>
      <c r="J296" s="56"/>
      <c r="K296" s="57"/>
      <c r="L296" s="57"/>
      <c r="M296" s="57"/>
      <c r="N296" s="58"/>
      <c r="O296" s="57"/>
      <c r="P296" s="59" t="str">
        <f aca="false">IF(OR($K296="",$L296="",$N296=""),"",ABS($K296-$L296)*$N296)</f>
        <v/>
      </c>
      <c r="Q296" s="60" t="str">
        <f aca="false">IF(OR($O296="",$K296="",$N296=""),"",($O296-$K296)*$N296*IF($D296="Short",-1,1))</f>
        <v/>
      </c>
      <c r="R296" s="61" t="str">
        <f aca="false">IFERROR(IF($Q296="","",$Q296/$P296),"")</f>
        <v/>
      </c>
      <c r="S296" s="62" t="str">
        <f aca="false">IFERROR(IF(OR($M296="",$K296="",$L296=""),"",ABS($M296-$K296)/ABS($K296-$L296)),"")</f>
        <v/>
      </c>
      <c r="T296" s="63" t="str">
        <f aca="false">IFERROR(IF($P296="","",$P296/$I296),"")</f>
        <v/>
      </c>
      <c r="U296" s="54"/>
      <c r="V296" s="54"/>
      <c r="W296" s="64"/>
      <c r="X296" s="64"/>
      <c r="Y296" s="65" t="str">
        <f aca="false">IF($R296="","",SUM($R$4:$R296))</f>
        <v/>
      </c>
      <c r="Z296" s="65" t="str">
        <f aca="false">IF($Y296="","",MAX($Y$4:$Y296))</f>
        <v/>
      </c>
      <c r="AA296" s="65" t="str">
        <f aca="false">IF($Y296="","",$Z296-$Y296)</f>
        <v/>
      </c>
      <c r="AB296" s="66" t="str">
        <f aca="false">IF($R296="","",IF($R296&lt;0,N(AB295)+1,0))</f>
        <v/>
      </c>
      <c r="AC296" s="66" t="str">
        <f aca="false">IF($R296="","",IF($R296&gt;0,N(AC295)+1,0))</f>
        <v/>
      </c>
    </row>
    <row r="297" customFormat="false" ht="15" hidden="false" customHeight="false" outlineLevel="0" collapsed="false">
      <c r="A297" s="51" t="str">
        <f aca="false">IF($K297="","",COUNT($K$4:$K297))</f>
        <v/>
      </c>
      <c r="B297" s="52"/>
      <c r="C297" s="53"/>
      <c r="D297" s="54"/>
      <c r="E297" s="54"/>
      <c r="F297" s="54"/>
      <c r="G297" s="54"/>
      <c r="H297" s="54"/>
      <c r="I297" s="55"/>
      <c r="J297" s="56"/>
      <c r="K297" s="57"/>
      <c r="L297" s="57"/>
      <c r="M297" s="57"/>
      <c r="N297" s="58"/>
      <c r="O297" s="57"/>
      <c r="P297" s="59" t="str">
        <f aca="false">IF(OR($K297="",$L297="",$N297=""),"",ABS($K297-$L297)*$N297)</f>
        <v/>
      </c>
      <c r="Q297" s="60" t="str">
        <f aca="false">IF(OR($O297="",$K297="",$N297=""),"",($O297-$K297)*$N297*IF($D297="Short",-1,1))</f>
        <v/>
      </c>
      <c r="R297" s="61" t="str">
        <f aca="false">IFERROR(IF($Q297="","",$Q297/$P297),"")</f>
        <v/>
      </c>
      <c r="S297" s="62" t="str">
        <f aca="false">IFERROR(IF(OR($M297="",$K297="",$L297=""),"",ABS($M297-$K297)/ABS($K297-$L297)),"")</f>
        <v/>
      </c>
      <c r="T297" s="63" t="str">
        <f aca="false">IFERROR(IF($P297="","",$P297/$I297),"")</f>
        <v/>
      </c>
      <c r="U297" s="54"/>
      <c r="V297" s="54"/>
      <c r="W297" s="64"/>
      <c r="X297" s="64"/>
      <c r="Y297" s="65" t="str">
        <f aca="false">IF($R297="","",SUM($R$4:$R297))</f>
        <v/>
      </c>
      <c r="Z297" s="65" t="str">
        <f aca="false">IF($Y297="","",MAX($Y$4:$Y297))</f>
        <v/>
      </c>
      <c r="AA297" s="65" t="str">
        <f aca="false">IF($Y297="","",$Z297-$Y297)</f>
        <v/>
      </c>
      <c r="AB297" s="66" t="str">
        <f aca="false">IF($R297="","",IF($R297&lt;0,N(AB296)+1,0))</f>
        <v/>
      </c>
      <c r="AC297" s="66" t="str">
        <f aca="false">IF($R297="","",IF($R297&gt;0,N(AC296)+1,0))</f>
        <v/>
      </c>
    </row>
    <row r="298" customFormat="false" ht="15" hidden="false" customHeight="false" outlineLevel="0" collapsed="false">
      <c r="A298" s="51" t="str">
        <f aca="false">IF($K298="","",COUNT($K$4:$K298))</f>
        <v/>
      </c>
      <c r="B298" s="52"/>
      <c r="C298" s="53"/>
      <c r="D298" s="54"/>
      <c r="E298" s="54"/>
      <c r="F298" s="54"/>
      <c r="G298" s="54"/>
      <c r="H298" s="54"/>
      <c r="I298" s="55"/>
      <c r="J298" s="56"/>
      <c r="K298" s="57"/>
      <c r="L298" s="57"/>
      <c r="M298" s="57"/>
      <c r="N298" s="58"/>
      <c r="O298" s="57"/>
      <c r="P298" s="59" t="str">
        <f aca="false">IF(OR($K298="",$L298="",$N298=""),"",ABS($K298-$L298)*$N298)</f>
        <v/>
      </c>
      <c r="Q298" s="60" t="str">
        <f aca="false">IF(OR($O298="",$K298="",$N298=""),"",($O298-$K298)*$N298*IF($D298="Short",-1,1))</f>
        <v/>
      </c>
      <c r="R298" s="61" t="str">
        <f aca="false">IFERROR(IF($Q298="","",$Q298/$P298),"")</f>
        <v/>
      </c>
      <c r="S298" s="62" t="str">
        <f aca="false">IFERROR(IF(OR($M298="",$K298="",$L298=""),"",ABS($M298-$K298)/ABS($K298-$L298)),"")</f>
        <v/>
      </c>
      <c r="T298" s="63" t="str">
        <f aca="false">IFERROR(IF($P298="","",$P298/$I298),"")</f>
        <v/>
      </c>
      <c r="U298" s="54"/>
      <c r="V298" s="54"/>
      <c r="W298" s="64"/>
      <c r="X298" s="64"/>
      <c r="Y298" s="65" t="str">
        <f aca="false">IF($R298="","",SUM($R$4:$R298))</f>
        <v/>
      </c>
      <c r="Z298" s="65" t="str">
        <f aca="false">IF($Y298="","",MAX($Y$4:$Y298))</f>
        <v/>
      </c>
      <c r="AA298" s="65" t="str">
        <f aca="false">IF($Y298="","",$Z298-$Y298)</f>
        <v/>
      </c>
      <c r="AB298" s="66" t="str">
        <f aca="false">IF($R298="","",IF($R298&lt;0,N(AB297)+1,0))</f>
        <v/>
      </c>
      <c r="AC298" s="66" t="str">
        <f aca="false">IF($R298="","",IF($R298&gt;0,N(AC297)+1,0))</f>
        <v/>
      </c>
    </row>
    <row r="299" customFormat="false" ht="15" hidden="false" customHeight="false" outlineLevel="0" collapsed="false">
      <c r="A299" s="51" t="str">
        <f aca="false">IF($K299="","",COUNT($K$4:$K299))</f>
        <v/>
      </c>
      <c r="B299" s="52"/>
      <c r="C299" s="53"/>
      <c r="D299" s="54"/>
      <c r="E299" s="54"/>
      <c r="F299" s="54"/>
      <c r="G299" s="54"/>
      <c r="H299" s="54"/>
      <c r="I299" s="55"/>
      <c r="J299" s="56"/>
      <c r="K299" s="57"/>
      <c r="L299" s="57"/>
      <c r="M299" s="57"/>
      <c r="N299" s="58"/>
      <c r="O299" s="57"/>
      <c r="P299" s="59" t="str">
        <f aca="false">IF(OR($K299="",$L299="",$N299=""),"",ABS($K299-$L299)*$N299)</f>
        <v/>
      </c>
      <c r="Q299" s="60" t="str">
        <f aca="false">IF(OR($O299="",$K299="",$N299=""),"",($O299-$K299)*$N299*IF($D299="Short",-1,1))</f>
        <v/>
      </c>
      <c r="R299" s="61" t="str">
        <f aca="false">IFERROR(IF($Q299="","",$Q299/$P299),"")</f>
        <v/>
      </c>
      <c r="S299" s="62" t="str">
        <f aca="false">IFERROR(IF(OR($M299="",$K299="",$L299=""),"",ABS($M299-$K299)/ABS($K299-$L299)),"")</f>
        <v/>
      </c>
      <c r="T299" s="63" t="str">
        <f aca="false">IFERROR(IF($P299="","",$P299/$I299),"")</f>
        <v/>
      </c>
      <c r="U299" s="54"/>
      <c r="V299" s="54"/>
      <c r="W299" s="64"/>
      <c r="X299" s="64"/>
      <c r="Y299" s="65" t="str">
        <f aca="false">IF($R299="","",SUM($R$4:$R299))</f>
        <v/>
      </c>
      <c r="Z299" s="65" t="str">
        <f aca="false">IF($Y299="","",MAX($Y$4:$Y299))</f>
        <v/>
      </c>
      <c r="AA299" s="65" t="str">
        <f aca="false">IF($Y299="","",$Z299-$Y299)</f>
        <v/>
      </c>
      <c r="AB299" s="66" t="str">
        <f aca="false">IF($R299="","",IF($R299&lt;0,N(AB298)+1,0))</f>
        <v/>
      </c>
      <c r="AC299" s="66" t="str">
        <f aca="false">IF($R299="","",IF($R299&gt;0,N(AC298)+1,0))</f>
        <v/>
      </c>
    </row>
    <row r="300" customFormat="false" ht="15" hidden="false" customHeight="false" outlineLevel="0" collapsed="false">
      <c r="A300" s="51" t="str">
        <f aca="false">IF($K300="","",COUNT($K$4:$K300))</f>
        <v/>
      </c>
      <c r="B300" s="52"/>
      <c r="C300" s="53"/>
      <c r="D300" s="54"/>
      <c r="E300" s="54"/>
      <c r="F300" s="54"/>
      <c r="G300" s="54"/>
      <c r="H300" s="54"/>
      <c r="I300" s="55"/>
      <c r="J300" s="56"/>
      <c r="K300" s="57"/>
      <c r="L300" s="57"/>
      <c r="M300" s="57"/>
      <c r="N300" s="58"/>
      <c r="O300" s="57"/>
      <c r="P300" s="59" t="str">
        <f aca="false">IF(OR($K300="",$L300="",$N300=""),"",ABS($K300-$L300)*$N300)</f>
        <v/>
      </c>
      <c r="Q300" s="60" t="str">
        <f aca="false">IF(OR($O300="",$K300="",$N300=""),"",($O300-$K300)*$N300*IF($D300="Short",-1,1))</f>
        <v/>
      </c>
      <c r="R300" s="61" t="str">
        <f aca="false">IFERROR(IF($Q300="","",$Q300/$P300),"")</f>
        <v/>
      </c>
      <c r="S300" s="62" t="str">
        <f aca="false">IFERROR(IF(OR($M300="",$K300="",$L300=""),"",ABS($M300-$K300)/ABS($K300-$L300)),"")</f>
        <v/>
      </c>
      <c r="T300" s="63" t="str">
        <f aca="false">IFERROR(IF($P300="","",$P300/$I300),"")</f>
        <v/>
      </c>
      <c r="U300" s="54"/>
      <c r="V300" s="54"/>
      <c r="W300" s="64"/>
      <c r="X300" s="64"/>
      <c r="Y300" s="65" t="str">
        <f aca="false">IF($R300="","",SUM($R$4:$R300))</f>
        <v/>
      </c>
      <c r="Z300" s="65" t="str">
        <f aca="false">IF($Y300="","",MAX($Y$4:$Y300))</f>
        <v/>
      </c>
      <c r="AA300" s="65" t="str">
        <f aca="false">IF($Y300="","",$Z300-$Y300)</f>
        <v/>
      </c>
      <c r="AB300" s="66" t="str">
        <f aca="false">IF($R300="","",IF($R300&lt;0,N(AB299)+1,0))</f>
        <v/>
      </c>
      <c r="AC300" s="66" t="str">
        <f aca="false">IF($R300="","",IF($R300&gt;0,N(AC299)+1,0))</f>
        <v/>
      </c>
    </row>
    <row r="301" customFormat="false" ht="15" hidden="false" customHeight="false" outlineLevel="0" collapsed="false">
      <c r="A301" s="51" t="str">
        <f aca="false">IF($K301="","",COUNT($K$4:$K301))</f>
        <v/>
      </c>
      <c r="B301" s="52"/>
      <c r="C301" s="53"/>
      <c r="D301" s="54"/>
      <c r="E301" s="54"/>
      <c r="F301" s="54"/>
      <c r="G301" s="54"/>
      <c r="H301" s="54"/>
      <c r="I301" s="55"/>
      <c r="J301" s="56"/>
      <c r="K301" s="57"/>
      <c r="L301" s="57"/>
      <c r="M301" s="57"/>
      <c r="N301" s="58"/>
      <c r="O301" s="57"/>
      <c r="P301" s="59" t="str">
        <f aca="false">IF(OR($K301="",$L301="",$N301=""),"",ABS($K301-$L301)*$N301)</f>
        <v/>
      </c>
      <c r="Q301" s="60" t="str">
        <f aca="false">IF(OR($O301="",$K301="",$N301=""),"",($O301-$K301)*$N301*IF($D301="Short",-1,1))</f>
        <v/>
      </c>
      <c r="R301" s="61" t="str">
        <f aca="false">IFERROR(IF($Q301="","",$Q301/$P301),"")</f>
        <v/>
      </c>
      <c r="S301" s="62" t="str">
        <f aca="false">IFERROR(IF(OR($M301="",$K301="",$L301=""),"",ABS($M301-$K301)/ABS($K301-$L301)),"")</f>
        <v/>
      </c>
      <c r="T301" s="63" t="str">
        <f aca="false">IFERROR(IF($P301="","",$P301/$I301),"")</f>
        <v/>
      </c>
      <c r="U301" s="54"/>
      <c r="V301" s="54"/>
      <c r="W301" s="64"/>
      <c r="X301" s="64"/>
      <c r="Y301" s="65" t="str">
        <f aca="false">IF($R301="","",SUM($R$4:$R301))</f>
        <v/>
      </c>
      <c r="Z301" s="65" t="str">
        <f aca="false">IF($Y301="","",MAX($Y$4:$Y301))</f>
        <v/>
      </c>
      <c r="AA301" s="65" t="str">
        <f aca="false">IF($Y301="","",$Z301-$Y301)</f>
        <v/>
      </c>
      <c r="AB301" s="66" t="str">
        <f aca="false">IF($R301="","",IF($R301&lt;0,N(AB300)+1,0))</f>
        <v/>
      </c>
      <c r="AC301" s="66" t="str">
        <f aca="false">IF($R301="","",IF($R301&gt;0,N(AC300)+1,0))</f>
        <v/>
      </c>
    </row>
    <row r="302" customFormat="false" ht="15" hidden="false" customHeight="false" outlineLevel="0" collapsed="false">
      <c r="A302" s="51" t="str">
        <f aca="false">IF($K302="","",COUNT($K$4:$K302))</f>
        <v/>
      </c>
      <c r="B302" s="52"/>
      <c r="C302" s="53"/>
      <c r="D302" s="54"/>
      <c r="E302" s="54"/>
      <c r="F302" s="54"/>
      <c r="G302" s="54"/>
      <c r="H302" s="54"/>
      <c r="I302" s="55"/>
      <c r="J302" s="56"/>
      <c r="K302" s="57"/>
      <c r="L302" s="57"/>
      <c r="M302" s="57"/>
      <c r="N302" s="58"/>
      <c r="O302" s="57"/>
      <c r="P302" s="59" t="str">
        <f aca="false">IF(OR($K302="",$L302="",$N302=""),"",ABS($K302-$L302)*$N302)</f>
        <v/>
      </c>
      <c r="Q302" s="60" t="str">
        <f aca="false">IF(OR($O302="",$K302="",$N302=""),"",($O302-$K302)*$N302*IF($D302="Short",-1,1))</f>
        <v/>
      </c>
      <c r="R302" s="61" t="str">
        <f aca="false">IFERROR(IF($Q302="","",$Q302/$P302),"")</f>
        <v/>
      </c>
      <c r="S302" s="62" t="str">
        <f aca="false">IFERROR(IF(OR($M302="",$K302="",$L302=""),"",ABS($M302-$K302)/ABS($K302-$L302)),"")</f>
        <v/>
      </c>
      <c r="T302" s="63" t="str">
        <f aca="false">IFERROR(IF($P302="","",$P302/$I302),"")</f>
        <v/>
      </c>
      <c r="U302" s="54"/>
      <c r="V302" s="54"/>
      <c r="W302" s="64"/>
      <c r="X302" s="64"/>
      <c r="Y302" s="65" t="str">
        <f aca="false">IF($R302="","",SUM($R$4:$R302))</f>
        <v/>
      </c>
      <c r="Z302" s="65" t="str">
        <f aca="false">IF($Y302="","",MAX($Y$4:$Y302))</f>
        <v/>
      </c>
      <c r="AA302" s="65" t="str">
        <f aca="false">IF($Y302="","",$Z302-$Y302)</f>
        <v/>
      </c>
      <c r="AB302" s="66" t="str">
        <f aca="false">IF($R302="","",IF($R302&lt;0,N(AB301)+1,0))</f>
        <v/>
      </c>
      <c r="AC302" s="66" t="str">
        <f aca="false">IF($R302="","",IF($R302&gt;0,N(AC301)+1,0))</f>
        <v/>
      </c>
    </row>
    <row r="303" customFormat="false" ht="15" hidden="false" customHeight="false" outlineLevel="0" collapsed="false">
      <c r="A303" s="51" t="str">
        <f aca="false">IF($K303="","",COUNT($K$4:$K303))</f>
        <v/>
      </c>
      <c r="B303" s="52"/>
      <c r="C303" s="53"/>
      <c r="D303" s="54"/>
      <c r="E303" s="54"/>
      <c r="F303" s="54"/>
      <c r="G303" s="54"/>
      <c r="H303" s="54"/>
      <c r="I303" s="55"/>
      <c r="J303" s="56"/>
      <c r="K303" s="57"/>
      <c r="L303" s="57"/>
      <c r="M303" s="57"/>
      <c r="N303" s="58"/>
      <c r="O303" s="57"/>
      <c r="P303" s="59" t="str">
        <f aca="false">IF(OR($K303="",$L303="",$N303=""),"",ABS($K303-$L303)*$N303)</f>
        <v/>
      </c>
      <c r="Q303" s="60" t="str">
        <f aca="false">IF(OR($O303="",$K303="",$N303=""),"",($O303-$K303)*$N303*IF($D303="Short",-1,1))</f>
        <v/>
      </c>
      <c r="R303" s="61" t="str">
        <f aca="false">IFERROR(IF($Q303="","",$Q303/$P303),"")</f>
        <v/>
      </c>
      <c r="S303" s="62" t="str">
        <f aca="false">IFERROR(IF(OR($M303="",$K303="",$L303=""),"",ABS($M303-$K303)/ABS($K303-$L303)),"")</f>
        <v/>
      </c>
      <c r="T303" s="63" t="str">
        <f aca="false">IFERROR(IF($P303="","",$P303/$I303),"")</f>
        <v/>
      </c>
      <c r="U303" s="54"/>
      <c r="V303" s="54"/>
      <c r="W303" s="64"/>
      <c r="X303" s="64"/>
      <c r="Y303" s="65" t="str">
        <f aca="false">IF($R303="","",SUM($R$4:$R303))</f>
        <v/>
      </c>
      <c r="Z303" s="65" t="str">
        <f aca="false">IF($Y303="","",MAX($Y$4:$Y303))</f>
        <v/>
      </c>
      <c r="AA303" s="65" t="str">
        <f aca="false">IF($Y303="","",$Z303-$Y303)</f>
        <v/>
      </c>
      <c r="AB303" s="66" t="str">
        <f aca="false">IF($R303="","",IF($R303&lt;0,N(AB302)+1,0))</f>
        <v/>
      </c>
      <c r="AC303" s="66" t="str">
        <f aca="false">IF($R303="","",IF($R303&gt;0,N(AC302)+1,0))</f>
        <v/>
      </c>
    </row>
  </sheetData>
  <autoFilter ref="A3:X303"/>
  <conditionalFormatting sqref="R4:R303">
    <cfRule type="cellIs" priority="2" operator="greaterThan" aboveAverage="0" equalAverage="0" bottom="0" percent="0" rank="0" text="" dxfId="8">
      <formula>0</formula>
    </cfRule>
    <cfRule type="cellIs" priority="3" operator="lessThan" aboveAverage="0" equalAverage="0" bottom="0" percent="0" rank="0" text="" dxfId="9">
      <formula>0</formula>
    </cfRule>
  </conditionalFormatting>
  <conditionalFormatting sqref="T4:T303">
    <cfRule type="cellIs" priority="4" operator="greaterThan" aboveAverage="0" equalAverage="0" bottom="0" percent="0" rank="0" text="" dxfId="10">
      <formula>0.02</formula>
    </cfRule>
  </conditionalFormatting>
  <conditionalFormatting sqref="U4:U303">
    <cfRule type="cellIs" priority="5" operator="equal" aboveAverage="0" equalAverage="0" bottom="0" percent="0" rank="0" text="" dxfId="10">
      <formula>"No"</formula>
    </cfRule>
  </conditionalFormatting>
  <dataValidations count="7">
    <dataValidation allowBlank="true" errorStyle="stop" operator="between" showDropDown="false" showErrorMessage="false" showInputMessage="false" sqref="D4:D303" type="list">
      <formula1>Lists!$E$2:$E$3</formula1>
      <formula2>0</formula2>
    </dataValidation>
    <dataValidation allowBlank="true" errorStyle="stop" operator="between" showDropDown="false" showErrorMessage="false" showInputMessage="false" sqref="E4:E303" type="list">
      <formula1>Lists!$F$2:$F$6</formula1>
      <formula2>0</formula2>
    </dataValidation>
    <dataValidation allowBlank="true" errorStyle="stop" operator="between" showDropDown="false" showErrorMessage="false" showInputMessage="false" sqref="F4:F303" type="list">
      <formula1>Lists!$A$2:$A$19</formula1>
      <formula2>0</formula2>
    </dataValidation>
    <dataValidation allowBlank="true" errorStyle="stop" operator="between" showDropDown="false" showErrorMessage="false" showInputMessage="false" sqref="G4:G303" type="list">
      <formula1>Lists!$B$2:$B$6</formula1>
      <formula2>0</formula2>
    </dataValidation>
    <dataValidation allowBlank="true" errorStyle="stop" operator="between" showDropDown="false" showErrorMessage="false" showInputMessage="false" sqref="H4:H303" type="list">
      <formula1>Lists!$C$2:$C$5</formula1>
      <formula2>0</formula2>
    </dataValidation>
    <dataValidation allowBlank="true" errorStyle="stop" operator="between" showDropDown="false" showErrorMessage="false" showInputMessage="false" sqref="U4:U303" type="list">
      <formula1>Lists!$G$2:$G$3</formula1>
      <formula2>0</formula2>
    </dataValidation>
    <dataValidation allowBlank="true" errorStyle="stop" operator="between" showDropDown="false" showErrorMessage="false" showInputMessage="false" sqref="V4:V303" type="list">
      <formula1>Lists!$D$2:$D$14</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2026-08-25T01:23:54Z</dcterms:created>
  <dc:creator>openpyxl</dc:creator>
  <dc:description/>
  <dc:language>en-US</dc:language>
  <cp:lastModifiedBy/>
  <dcterms:modified xsi:type="dcterms:W3CDTF">2026-08-25T01:23:58Z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